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72.16.100.222\share\035財政課\01 財政係\30 財政状況資料集\R05決算\250304 【県市町村課（313〆等）】令和５年度財政状況資料集の作成及び提出について（依頼）\02回答\"/>
    </mc:Choice>
  </mc:AlternateContent>
  <xr:revisionPtr revIDLastSave="0" documentId="13_ncr:1_{B0D17666-B468-4A10-A860-124E6E69AD35}" xr6:coauthVersionLast="47" xr6:coauthVersionMax="47" xr10:uidLastSave="{00000000-0000-0000-0000-000000000000}"/>
  <bookViews>
    <workbookView xWindow="-120" yWindow="-120" windowWidth="20730" windowHeight="11040" tabRatio="92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88" i="12" l="1"/>
  <c r="AP63" i="12"/>
  <c r="AU63" i="12"/>
  <c r="AU88" i="12"/>
  <c r="AF88" i="12"/>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BW40" i="10" s="1"/>
  <c r="BW41" i="10" s="1"/>
  <c r="BW42" i="10" s="1"/>
  <c r="BW43" i="10" s="1"/>
  <c r="U34" i="10"/>
  <c r="U35" i="10" s="1"/>
  <c r="U36" i="10" s="1"/>
  <c r="C34" i="10"/>
  <c r="BE34" i="10" l="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<sst xmlns="http://schemas.openxmlformats.org/spreadsheetml/2006/main" count="1209" uniqueCount="568">
  <si>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</si>
  <si>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</si>
  <si>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</si>
  <si>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</si>
  <si>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</si>
  <si>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</si>
  <si>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</si>
  <si>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</si>
  <si>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</si>
  <si>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</si>
  <si>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</si>
  <si>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</si>
  <si>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</si>
  <si>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</si>
  <si>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</si>
  <si>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</si>
  <si>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</si>
  <si>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</si>
  <si>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</si>
  <si>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</si>
  <si>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</si>
  <si>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</si>
  <si>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</si>
  <si>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</si>
  <si>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</si>
  <si>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</si>
  <si>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</si>
  <si>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</si>
  <si>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</si>
  <si>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</si>
  <si>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</si>
  <si>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</si>
  <si>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</si>
  <si>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</si>
  <si>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</si>
  <si>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</si>
  <si>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</si>
  <si>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</si>
  <si>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</si>
  <si>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</si>
  <si>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</si>
  <si>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</si>
  <si>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</si>
  <si>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</si>
  <si>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</si>
  <si>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</si>
  <si>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</si>
  <si>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</si>
  <si>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</si>
  <si>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</si>
  <si>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</si>
  <si>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</si>
  <si>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</si>
  <si>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</si>
  <si>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</si>
  <si>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</si>
  <si>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</si>
  <si>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</si>
  <si>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</si>
  <si>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</si>
  <si>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</si>
  <si>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</si>
  <si>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</si>
  <si>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</si>
  <si>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</si>
  <si>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</si>
  <si>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</si>
  <si>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</si>
  <si>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</si>
  <si>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</si>
  <si>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</si>
  <si>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</si>
  <si>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</si>
  <si>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</si>
  <si>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</si>
  <si>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</si>
  <si>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</si>
  <si>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</si>
  <si>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</si>
  <si>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</si>
  <si>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</si>
  <si>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</si>
  <si>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</si>
  <si>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</si>
  <si>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</si>
  <si>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</si>
  <si>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</si>
  <si>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</si>
  <si>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</si>
  <si>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</si>
  <si>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</si>
  <si>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</si>
  <si>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</si>
  <si>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</si>
  <si>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</si>
  <si>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</si>
  <si>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</si>
  <si>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</si>
  <si>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</si>
  <si>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</si>
  <si>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</si>
  <si>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</si>
  <si>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</si>
  <si>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</si>
  <si>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</si>
  <si>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</si>
  <si>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</si>
  <si>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</si>
  <si>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</si>
  <si>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</si>
  <si>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</si>
  <si>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</si>
  <si>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</si>
  <si>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</si>
  <si>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</si>
  <si>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</si>
  <si>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</si>
  <si>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</si>
  <si>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</si>
  <si>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</si>
  <si>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</si>
  <si>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</si>
  <si>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</si>
  <si>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</si>
  <si>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</si>
  <si>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</si>
  <si>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</si>
  <si>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</si>
  <si>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</si>
  <si>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</si>
  <si>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</si>
  <si>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</si>
  <si>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</si>
  <si>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</si>
  <si>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</si>
  <si>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</si>
  <si>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</si>
  <si>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</si>
  <si>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</si>
  <si>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</si>
  <si>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</si>
  <si>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</si>
  <si>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</si>
  <si>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</si>
  <si>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</si>
  <si>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</si>
  <si>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</si>
  <si>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</si>
  <si>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</si>
  <si>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</si>
  <si>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</si>
  <si>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</si>
  <si>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</si>
  <si>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</si>
  <si>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</si>
  <si>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</si>
  <si>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</si>
  <si>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</si>
  <si>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</si>
  <si>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</si>
  <si>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</si>
  <si>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</si>
  <si>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</si>
  <si>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</si>
  <si>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</si>
  <si>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</si>
  <si>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</si>
  <si>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</si>
  <si>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</si>
  <si>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</si>
  <si>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</si>
  <si>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</si>
  <si>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</si>
  <si>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</si>
  <si>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</si>
  <si>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</si>
  <si>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</si>
  <si>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</si>
  <si>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</si>
  <si>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</si>
  <si>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</si>
  <si>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</si>
  <si>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</si>
  <si>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</si>
  <si>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</si>
  <si>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</si>
  <si>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</si>
  <si>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</si>
  <si>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</si>
  <si>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</si>
  <si>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</si>
  <si>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</si>
  <si>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</si>
  <si>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</si>
  <si>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</si>
  <si>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</si>
  <si>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</si>
  <si>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</si>
  <si>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</si>
  <si>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</si>
  <si>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</si>
  <si>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</si>
  <si>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</si>
  <si>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栃木県那須町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</si>
  <si>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</si>
  <si>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</si>
  <si>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</si>
  <si>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</si>
  <si>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</si>
  <si>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</si>
  <si>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</si>
  <si>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</si>
  <si>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</si>
  <si>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</si>
  <si>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</si>
  <si>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</si>
  <si>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</si>
  <si>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</si>
  <si>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</si>
  <si>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</si>
  <si>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</si>
  <si>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</si>
  <si>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</si>
  <si>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</si>
  <si>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</si>
  <si>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</si>
  <si>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</si>
  <si>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</si>
  <si>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</si>
  <si>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</si>
  <si>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</si>
  <si>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</si>
  <si>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</si>
  <si>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</si>
  <si>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</si>
  <si>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</si>
  <si>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</si>
  <si>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</si>
  <si>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</si>
  <si>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</si>
  <si>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</si>
  <si>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</si>
  <si>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</si>
  <si>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</si>
  <si>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</si>
  <si>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</si>
  <si>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</si>
  <si>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</si>
  <si>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</si>
  <si>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</si>
  <si>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</si>
  <si>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</si>
  <si>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</si>
  <si>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</si>
  <si>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</si>
  <si>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</si>
  <si>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</si>
  <si>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</si>
  <si>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</si>
  <si>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</si>
  <si>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</si>
  <si>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</si>
  <si>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</si>
  <si>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</si>
  <si>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</si>
  <si>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</si>
  <si>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</si>
  <si>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</si>
  <si>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</si>
  <si>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</si>
  <si>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</si>
  <si>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</si>
  <si>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</si>
  <si>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</si>
  <si>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</si>
  <si>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</si>
  <si>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</si>
  <si>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</si>
  <si>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</si>
  <si>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</si>
  <si>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</si>
  <si>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</si>
  <si>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</si>
  <si>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</si>
  <si>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</si>
  <si>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</si>
  <si>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</si>
  <si>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</si>
  <si>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</si>
  <si>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</si>
  <si>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</si>
  <si>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</si>
  <si>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</si>
  <si>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</si>
  <si>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</si>
  <si>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</si>
  <si>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</si>
  <si>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</si>
  <si>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</si>
  <si>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</si>
  <si>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</si>
  <si>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</si>
  <si>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</si>
  <si>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</si>
  <si>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</si>
  <si>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</si>
  <si>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</si>
  <si>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</si>
  <si>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</si>
  <si>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</si>
  <si>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</si>
  <si>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</si>
  <si>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</si>
  <si>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</si>
  <si>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</si>
  <si>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</si>
  <si>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</si>
  <si>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</si>
  <si>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</si>
  <si>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</si>
  <si>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</si>
  <si>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</si>
  <si>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</si>
  <si>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</si>
  <si>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</si>
  <si>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</si>
  <si>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</si>
  <si>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</si>
  <si>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</si>
  <si>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</si>
  <si>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</si>
  <si>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</si>
  <si>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</si>
  <si>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</si>
  <si>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</si>
  <si>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</si>
  <si>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</si>
  <si>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</si>
  <si>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</si>
  <si>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</si>
  <si>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</si>
  <si>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</si>
  <si>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</si>
  <si>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</si>
  <si>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</si>
  <si>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</si>
  <si>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</si>
  <si>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</si>
  <si>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</si>
  <si>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</si>
  <si>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</si>
  <si>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</si>
  <si>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</si>
  <si>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</si>
  <si>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栃木県那須町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</si>
  <si>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</si>
  <si>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</si>
  <si>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</si>
  <si>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</si>
  <si>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</si>
  <si>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</si>
  <si>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</si>
  <si>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</si>
  <si>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</si>
  <si>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</si>
  <si>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</si>
  <si>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</si>
  <si>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</si>
  <si>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</si>
  <si>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</si>
  <si>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</si>
  <si>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</si>
  <si>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</si>
  <si>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</si>
  <si>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</si>
  <si>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</si>
  <si>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</si>
  <si>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</si>
  <si>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</si>
  <si>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</si>
  <si>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</si>
  <si>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</si>
  <si>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</si>
  <si>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</si>
  <si>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</si>
  <si>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</si>
  <si>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</si>
  <si>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</si>
  <si>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</si>
  <si>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</si>
  <si>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</si>
  <si>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</si>
  <si>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</si>
  <si>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</si>
  <si>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</si>
  <si>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</si>
  <si>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</si>
  <si>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</si>
  <si>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</si>
  <si>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</si>
  <si>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</si>
  <si>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</si>
  <si>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</si>
  <si>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</si>
  <si>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</si>
  <si>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</si>
  <si>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</si>
  <si>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</si>
  <si>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</si>
  <si>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</si>
  <si>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</si>
  <si>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</si>
  <si>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</si>
  <si>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</si>
  <si>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</si>
  <si>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</si>
  <si>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</si>
  <si>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</si>
  <si>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</si>
  <si>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</si>
  <si>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</si>
  <si>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</si>
  <si>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</si>
  <si>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</si>
  <si>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</si>
  <si>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</si>
  <si>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</si>
  <si>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</si>
  <si>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</si>
  <si>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</si>
  <si>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</si>
  <si>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</si>
  <si>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</si>
  <si>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</si>
  <si>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</si>
  <si>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</si>
  <si>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</si>
  <si>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</si>
  <si>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</si>
  <si>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</si>
  <si>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</si>
  <si>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</si>
  <si>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</si>
  <si>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</si>
  <si>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</si>
  <si>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</si>
  <si>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</si>
  <si>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</si>
  <si>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</si>
  <si>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</si>
  <si>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</si>
  <si>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</si>
  <si>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</si>
  <si>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</si>
  <si>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</si>
  <si>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</si>
  <si>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</si>
  <si>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</si>
  <si>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</si>
  <si>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</si>
  <si>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</si>
  <si>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</si>
  <si>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</si>
  <si>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</si>
  <si>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</si>
  <si>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</si>
  <si>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</si>
  <si>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</si>
  <si>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</si>
  <si>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</si>
  <si>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</si>
  <si>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</si>
  <si>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</si>
  <si>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</si>
  <si>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</si>
  <si>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</si>
  <si>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</si>
  <si>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</si>
  <si>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</si>
  <si>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</si>
  <si>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</si>
  <si>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</si>
  <si>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</si>
  <si>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</si>
  <si>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</si>
  <si>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</si>
  <si>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</si>
  <si>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</si>
  <si>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</si>
  <si>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</si>
  <si>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</si>
  <si>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</si>
  <si>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</si>
  <si>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</si>
  <si>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</si>
  <si>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</si>
  <si>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</si>
  <si>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</si>
  <si>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</si>
  <si>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</si>
  <si>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</si>
  <si>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</si>
  <si>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</si>
  <si>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</si>
  <si>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</si>
  <si>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</si>
  <si>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</si>
  <si>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</si>
  <si>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</si>
  <si>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</si>
  <si>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</si>
  <si>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</si>
  <si>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</si>
  <si>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</si>
  <si>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</si>
  <si>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</si>
  <si>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</si>
  <si>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</si>
  <si>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</si>
  <si>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</si>
  <si>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</si>
  <si>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</si>
  <si>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</si>
  <si>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</si>
  <si>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</si>
  <si>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</si>
  <si>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</si>
  <si>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</si>
  <si>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</si>
  <si>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</si>
  <si>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0.12</t>
  </si>
  <si>
    <t>一般会計</t>
  </si>
  <si>
    <t>水道事業会計</t>
  </si>
  <si>
    <t>後期高齢者医療特別会計</t>
  </si>
  <si>
    <t>下水道事業特別会計</t>
  </si>
  <si>
    <t>国民健康保険特別会計</t>
  </si>
  <si>
    <t>介護保険特別会計</t>
  </si>
  <si>
    <t>その他会計（赤字）</t>
  </si>
  <si>
    <t>その他会計（黒字）</t>
  </si>
  <si>
    <t>R01</t>
    <phoneticPr fontId="5"/>
  </si>
  <si>
    <t>R02</t>
    <phoneticPr fontId="5"/>
  </si>
  <si>
    <t>R03</t>
    <phoneticPr fontId="5"/>
  </si>
  <si>
    <t>R04</t>
    <phoneticPr fontId="5"/>
  </si>
  <si>
    <t>R05</t>
    <phoneticPr fontId="5"/>
  </si>
  <si>
    <t>那須地区広域行政事務組合(一般会計)</t>
  </si>
  <si>
    <t>那須地区広域行政事務組合(広域クリーンセンター大田原事業特別会計)</t>
  </si>
  <si>
    <t>広域クリーンセンター大田原事業特別会計</t>
  </si>
  <si>
    <t>那須地区広域行政事務組合(黒羽グリーンオアシス事業特別会計)</t>
    <rPh sb="13" eb="15">
      <t>クロバネ</t>
    </rPh>
    <rPh sb="23" eb="25">
      <t>ジギョウ</t>
    </rPh>
    <rPh sb="25" eb="27">
      <t>トクベツ</t>
    </rPh>
    <rPh sb="27" eb="29">
      <t>カイケイ</t>
    </rPh>
    <phoneticPr fontId="2"/>
  </si>
  <si>
    <t>那須地区広域行政事務組合(那須グリーンネクサス事業特別会計)</t>
    <rPh sb="13" eb="15">
      <t>ナス</t>
    </rPh>
    <phoneticPr fontId="2"/>
  </si>
  <si>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</si>
  <si>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</si>
  <si>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</si>
  <si>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</si>
  <si>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</si>
  <si>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</si>
  <si>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</si>
  <si>
    <t>栃木県市町村総合事務組合(特別会計)</t>
  </si>
  <si>
    <t>栃木県後期高齢者医療広域連合</t>
    <rPh sb="0" eb="3">
      <t>トチギケン</t>
    </rPh>
    <phoneticPr fontId="2"/>
  </si>
  <si>
    <t>後期高齢者医療広域連合(特別会計)</t>
  </si>
  <si>
    <t>那須未来株式会社</t>
    <rPh sb="0" eb="2">
      <t>ナス</t>
    </rPh>
    <rPh sb="2" eb="4">
      <t>ミライ</t>
    </rPh>
    <rPh sb="4" eb="6">
      <t>カブシキ</t>
    </rPh>
    <rPh sb="6" eb="8">
      <t>カイシャ</t>
    </rPh>
    <phoneticPr fontId="2"/>
  </si>
  <si>
    <t>那須町農業公社</t>
    <rPh sb="0" eb="3">
      <t>ナスマチ</t>
    </rPh>
    <rPh sb="3" eb="5">
      <t>ノウギョウ</t>
    </rPh>
    <rPh sb="5" eb="7">
      <t>コウシャ</t>
    </rPh>
    <phoneticPr fontId="2"/>
  </si>
  <si>
    <t>-</t>
    <phoneticPr fontId="2"/>
  </si>
  <si>
    <t>会計合算</t>
    <rPh sb="0" eb="4">
      <t>カイケイガッサン</t>
    </rPh>
    <phoneticPr fontId="2"/>
  </si>
  <si>
    <t>ふるさと那須町応援基金</t>
  </si>
  <si>
    <t>公共施設等整備基金</t>
  </si>
  <si>
    <t>総合運動公園整備基金</t>
  </si>
  <si>
    <t>ふるさと創生事業基金</t>
  </si>
  <si>
    <t>森を育む基金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</si>
</sst>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7218-4371-A743-F5FA996DA2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46970</c:v>
                </c:pt>
                <c:pt idx="1">
                  <c:v>41952</c:v>
                </c:pt>
                <c:pt idx="2">
                  <c:v>56795</c:v>
                </c:pt>
                <c:pt idx="3">
                  <c:v>37379</c:v>
                </c:pt>
                <c:pt idx="4">
                  <c:v>53728</c:v>
                </c:pt>
              </c:numCache>
            </c:numRef>
          </c:val>
          <c:smooth val="0"/>
          <c:extLst>
            <c:ext xmlns:c16="http://schemas.microsoft.com/office/drawing/2014/chart" uri="{C3380CC4-5D6E-409C-BE32-E72D297353CC}">
              <c16:uniqueId val="{00000001-7218-4371-A743-F5FA996DA2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11.95</c:v>
                </c:pt>
                <c:pt idx="1">
                  <c:v>13.1</c:v>
                </c:pt>
                <c:pt idx="2">
                  <c:v>10.93</c:v>
                </c:pt>
                <c:pt idx="3">
                  <c:v>14.64</c:v>
                </c:pt>
                <c:pt idx="4">
                  <c:v>15</c:v>
                </c:pt>
              </c:numCache>
            </c:numRef>
          </c:val>
          <c:extLst>
            <c:ext xmlns:c16="http://schemas.microsoft.com/office/drawing/2014/chart" uri="{C3380CC4-5D6E-409C-BE32-E72D297353CC}">
              <c16:uniqueId val="{00000000-E83A-4551-9678-779F36E775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14.53</c:v>
                </c:pt>
                <c:pt idx="1">
                  <c:v>16.739999999999998</c:v>
                </c:pt>
                <c:pt idx="2">
                  <c:v>23.8</c:v>
                </c:pt>
                <c:pt idx="3">
                  <c:v>26.51</c:v>
                </c:pt>
                <c:pt idx="4">
                  <c:v>29.81</c:v>
                </c:pt>
              </c:numCache>
            </c:numRef>
          </c:val>
          <c:extLst>
            <c:ext xmlns:c16="http://schemas.microsoft.com/office/drawing/2014/chart" uri="{C3380CC4-5D6E-409C-BE32-E72D297353CC}">
              <c16:uniqueId val="{00000001-E83A-4551-9678-779F36E775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-0.12</c:v>
                </c:pt>
                <c:pt idx="1">
                  <c:v>4.82</c:v>
                </c:pt>
                <c:pt idx="2">
                  <c:v>6.24</c:v>
                </c:pt>
                <c:pt idx="3">
                  <c:v>4.93</c:v>
                </c:pt>
                <c:pt idx="4">
                  <c:v>4.12</c:v>
                </c:pt>
              </c:numCache>
            </c:numRef>
          </c:val>
          <c:smooth val="0"/>
          <c:extLst>
            <c:ext xmlns:c16="http://schemas.microsoft.com/office/drawing/2014/chart" uri="{C3380CC4-5D6E-409C-BE32-E72D297353CC}">
              <c16:uniqueId val="{00000002-E83A-4551-9678-779F36E775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363-41E5-80E3-7D99F60CD7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63-41E5-80E3-7D99F60CD73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63-41E5-80E3-7D99F60CD73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63-41E5-80E3-7D99F60CD73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1.66</c:v>
                </c:pt>
                <c:pt idx="2">
                  <c:v>#N/A</c:v>
                </c:pt>
                <c:pt idx="3">
                  <c:v>2.21</c:v>
                </c:pt>
                <c:pt idx="4">
                  <c:v>#N/A</c:v>
                </c:pt>
                <c:pt idx="5">
                  <c:v>1.54</c:v>
                </c:pt>
                <c:pt idx="6">
                  <c:v>#N/A</c:v>
                </c:pt>
                <c:pt idx="7">
                  <c:v>1.74</c:v>
                </c:pt>
                <c:pt idx="8">
                  <c:v>#N/A</c:v>
                </c:pt>
                <c:pt idx="9">
                  <c:v>0.12</c:v>
                </c:pt>
              </c:numCache>
            </c:numRef>
          </c:val>
          <c:extLst>
            <c:ext xmlns:c16="http://schemas.microsoft.com/office/drawing/2014/chart" uri="{C3380CC4-5D6E-409C-BE32-E72D297353CC}">
              <c16:uniqueId val="{00000004-8363-41E5-80E3-7D99F60CD73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1.46</c:v>
                </c:pt>
                <c:pt idx="2">
                  <c:v>#N/A</c:v>
                </c:pt>
                <c:pt idx="3">
                  <c:v>1.7</c:v>
                </c:pt>
                <c:pt idx="4">
                  <c:v>#N/A</c:v>
                </c:pt>
                <c:pt idx="5">
                  <c:v>1.0900000000000001</c:v>
                </c:pt>
                <c:pt idx="6">
                  <c:v>#N/A</c:v>
                </c:pt>
                <c:pt idx="7">
                  <c:v>1</c:v>
                </c:pt>
                <c:pt idx="8">
                  <c:v>#N/A</c:v>
                </c:pt>
                <c:pt idx="9">
                  <c:v>0.89</c:v>
                </c:pt>
              </c:numCache>
            </c:numRef>
          </c:val>
          <c:extLst>
            <c:ext xmlns:c16="http://schemas.microsoft.com/office/drawing/2014/chart" uri="{C3380CC4-5D6E-409C-BE32-E72D297353CC}">
              <c16:uniqueId val="{00000005-8363-41E5-80E3-7D99F60CD73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0.68</c:v>
                </c:pt>
                <c:pt idx="4">
                  <c:v>#N/A</c:v>
                </c:pt>
                <c:pt idx="5">
                  <c:v>1.1200000000000001</c:v>
                </c:pt>
                <c:pt idx="6">
                  <c:v>#N/A</c:v>
                </c:pt>
                <c:pt idx="7">
                  <c:v>1.1299999999999999</c:v>
                </c:pt>
                <c:pt idx="8">
                  <c:v>#N/A</c:v>
                </c:pt>
                <c:pt idx="9">
                  <c:v>1.24</c:v>
                </c:pt>
              </c:numCache>
            </c:numRef>
          </c:val>
          <c:extLst>
            <c:ext xmlns:c16="http://schemas.microsoft.com/office/drawing/2014/chart" uri="{C3380CC4-5D6E-409C-BE32-E72D297353CC}">
              <c16:uniqueId val="{00000006-8363-41E5-80E3-7D99F60CD73B}"/>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0.05</c:v>
                </c:pt>
                <c:pt idx="2">
                  <c:v>#N/A</c:v>
                </c:pt>
                <c:pt idx="3">
                  <c:v>0.02</c:v>
                </c:pt>
                <c:pt idx="4">
                  <c:v>#N/A</c:v>
                </c:pt>
                <c:pt idx="5">
                  <c:v>0.02</c:v>
                </c:pt>
                <c:pt idx="6">
                  <c:v>#N/A</c:v>
                </c:pt>
                <c:pt idx="7">
                  <c:v>0.04</c:v>
                </c:pt>
                <c:pt idx="8">
                  <c:v>#N/A</c:v>
                </c:pt>
                <c:pt idx="9">
                  <c:v>2.11</c:v>
                </c:pt>
              </c:numCache>
            </c:numRef>
          </c:val>
          <c:extLst>
            <c:ext xmlns:c16="http://schemas.microsoft.com/office/drawing/2014/chart" uri="{C3380CC4-5D6E-409C-BE32-E72D297353CC}">
              <c16:uniqueId val="{00000007-8363-41E5-80E3-7D99F60CD73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19.73</c:v>
                </c:pt>
                <c:pt idx="2">
                  <c:v>#N/A</c:v>
                </c:pt>
                <c:pt idx="3">
                  <c:v>17.57</c:v>
                </c:pt>
                <c:pt idx="4">
                  <c:v>#N/A</c:v>
                </c:pt>
                <c:pt idx="5">
                  <c:v>15.72</c:v>
                </c:pt>
                <c:pt idx="6">
                  <c:v>#N/A</c:v>
                </c:pt>
                <c:pt idx="7">
                  <c:v>13.86</c:v>
                </c:pt>
                <c:pt idx="8">
                  <c:v>#N/A</c:v>
                </c:pt>
                <c:pt idx="9">
                  <c:v>13.15</c:v>
                </c:pt>
              </c:numCache>
            </c:numRef>
          </c:val>
          <c:extLst>
            <c:ext xmlns:c16="http://schemas.microsoft.com/office/drawing/2014/chart" uri="{C3380CC4-5D6E-409C-BE32-E72D297353CC}">
              <c16:uniqueId val="{00000008-8363-41E5-80E3-7D99F60CD7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11.95</c:v>
                </c:pt>
                <c:pt idx="2">
                  <c:v>#N/A</c:v>
                </c:pt>
                <c:pt idx="3">
                  <c:v>13.08</c:v>
                </c:pt>
                <c:pt idx="4">
                  <c:v>#N/A</c:v>
                </c:pt>
                <c:pt idx="5">
                  <c:v>10.92</c:v>
                </c:pt>
                <c:pt idx="6">
                  <c:v>#N/A</c:v>
                </c:pt>
                <c:pt idx="7">
                  <c:v>14.63</c:v>
                </c:pt>
                <c:pt idx="8">
                  <c:v>#N/A</c:v>
                </c:pt>
                <c:pt idx="9">
                  <c:v>15</c:v>
                </c:pt>
              </c:numCache>
            </c:numRef>
          </c:val>
          <c:extLst>
            <c:ext xmlns:c16="http://schemas.microsoft.com/office/drawing/2014/chart" uri="{C3380CC4-5D6E-409C-BE32-E72D297353CC}">
              <c16:uniqueId val="{00000009-8363-41E5-80E3-7D99F60CD7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790</c:v>
                </c:pt>
                <c:pt idx="5">
                  <c:v>772</c:v>
                </c:pt>
                <c:pt idx="8">
                  <c:v>750</c:v>
                </c:pt>
                <c:pt idx="11">
                  <c:v>821</c:v>
                </c:pt>
                <c:pt idx="14">
                  <c:v>835</c:v>
                </c:pt>
              </c:numCache>
            </c:numRef>
          </c:val>
          <c:extLst>
            <c:ext xmlns:c16="http://schemas.microsoft.com/office/drawing/2014/chart" uri="{C3380CC4-5D6E-409C-BE32-E72D297353CC}">
              <c16:uniqueId val="{00000000-8F9B-41ED-BA8A-364A3A4F44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9B-41ED-BA8A-364A3A4F44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8F9B-41ED-BA8A-364A3A4F44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42</c:v>
                </c:pt>
                <c:pt idx="3">
                  <c:v>64</c:v>
                </c:pt>
                <c:pt idx="6">
                  <c:v>56</c:v>
                </c:pt>
                <c:pt idx="9">
                  <c:v>65</c:v>
                </c:pt>
                <c:pt idx="12">
                  <c:v>69</c:v>
                </c:pt>
              </c:numCache>
            </c:numRef>
          </c:val>
          <c:extLst>
            <c:ext xmlns:c16="http://schemas.microsoft.com/office/drawing/2014/chart" uri="{C3380CC4-5D6E-409C-BE32-E72D297353CC}">
              <c16:uniqueId val="{00000003-8F9B-41ED-BA8A-364A3A4F44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162</c:v>
                </c:pt>
                <c:pt idx="3">
                  <c:v>152</c:v>
                </c:pt>
                <c:pt idx="6">
                  <c:v>150</c:v>
                </c:pt>
                <c:pt idx="9">
                  <c:v>142</c:v>
                </c:pt>
                <c:pt idx="12">
                  <c:v>109</c:v>
                </c:pt>
              </c:numCache>
            </c:numRef>
          </c:val>
          <c:extLst>
            <c:ext xmlns:c16="http://schemas.microsoft.com/office/drawing/2014/chart" uri="{C3380CC4-5D6E-409C-BE32-E72D297353CC}">
              <c16:uniqueId val="{00000004-8F9B-41ED-BA8A-364A3A4F44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9B-41ED-BA8A-364A3A4F44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9B-41ED-BA8A-364A3A4F44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1049</c:v>
                </c:pt>
                <c:pt idx="3">
                  <c:v>1067</c:v>
                </c:pt>
                <c:pt idx="6">
                  <c:v>1058</c:v>
                </c:pt>
                <c:pt idx="9">
                  <c:v>1142</c:v>
                </c:pt>
                <c:pt idx="12">
                  <c:v>1171</c:v>
                </c:pt>
              </c:numCache>
            </c:numRef>
          </c:val>
          <c:extLst>
            <c:ext xmlns:c16="http://schemas.microsoft.com/office/drawing/2014/chart" uri="{C3380CC4-5D6E-409C-BE32-E72D297353CC}">
              <c16:uniqueId val="{00000007-8F9B-41ED-BA8A-364A3A4F44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464</c:v>
                </c:pt>
                <c:pt idx="2">
                  <c:v>#N/A</c:v>
                </c:pt>
                <c:pt idx="3">
                  <c:v>#N/A</c:v>
                </c:pt>
                <c:pt idx="4">
                  <c:v>512</c:v>
                </c:pt>
                <c:pt idx="5">
                  <c:v>#N/A</c:v>
                </c:pt>
                <c:pt idx="6">
                  <c:v>#N/A</c:v>
                </c:pt>
                <c:pt idx="7">
                  <c:v>515</c:v>
                </c:pt>
                <c:pt idx="8">
                  <c:v>#N/A</c:v>
                </c:pt>
                <c:pt idx="9">
                  <c:v>#N/A</c:v>
                </c:pt>
                <c:pt idx="10">
                  <c:v>528</c:v>
                </c:pt>
                <c:pt idx="11">
                  <c:v>#N/A</c:v>
                </c:pt>
                <c:pt idx="12">
                  <c:v>#N/A</c:v>
                </c:pt>
                <c:pt idx="13">
                  <c:v>514</c:v>
                </c:pt>
                <c:pt idx="14">
                  <c:v>#N/A</c:v>
                </c:pt>
              </c:numCache>
            </c:numRef>
          </c:val>
          <c:smooth val="0"/>
          <c:extLst>
            <c:ext xmlns:c16="http://schemas.microsoft.com/office/drawing/2014/chart" uri="{C3380CC4-5D6E-409C-BE32-E72D297353CC}">
              <c16:uniqueId val="{00000008-8F9B-41ED-BA8A-364A3A4F44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9196</c:v>
                </c:pt>
                <c:pt idx="5">
                  <c:v>9573</c:v>
                </c:pt>
                <c:pt idx="8">
                  <c:v>9611</c:v>
                </c:pt>
                <c:pt idx="11">
                  <c:v>9211</c:v>
                </c:pt>
                <c:pt idx="14">
                  <c:v>8833</c:v>
                </c:pt>
              </c:numCache>
            </c:numRef>
          </c:val>
          <c:extLst>
            <c:ext xmlns:c16="http://schemas.microsoft.com/office/drawing/2014/chart" uri="{C3380CC4-5D6E-409C-BE32-E72D297353CC}">
              <c16:uniqueId val="{00000000-B3D3-4D2E-A2C1-CD92C75039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247</c:v>
                </c:pt>
                <c:pt idx="5">
                  <c:v>443</c:v>
                </c:pt>
                <c:pt idx="8">
                  <c:v>208</c:v>
                </c:pt>
                <c:pt idx="11">
                  <c:v>355</c:v>
                </c:pt>
                <c:pt idx="14">
                  <c:v>442</c:v>
                </c:pt>
              </c:numCache>
            </c:numRef>
          </c:val>
          <c:extLst>
            <c:ext xmlns:c16="http://schemas.microsoft.com/office/drawing/2014/chart" uri="{C3380CC4-5D6E-409C-BE32-E72D297353CC}">
              <c16:uniqueId val="{00000001-B3D3-4D2E-A2C1-CD92C75039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3356</c:v>
                </c:pt>
                <c:pt idx="5">
                  <c:v>3750</c:v>
                </c:pt>
                <c:pt idx="8">
                  <c:v>4807</c:v>
                </c:pt>
                <c:pt idx="11">
                  <c:v>5578</c:v>
                </c:pt>
                <c:pt idx="14">
                  <c:v>6304</c:v>
                </c:pt>
              </c:numCache>
            </c:numRef>
          </c:val>
          <c:extLst>
            <c:ext xmlns:c16="http://schemas.microsoft.com/office/drawing/2014/chart" uri="{C3380CC4-5D6E-409C-BE32-E72D297353CC}">
              <c16:uniqueId val="{00000002-B3D3-4D2E-A2C1-CD92C75039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D3-4D2E-A2C1-CD92C75039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D3-4D2E-A2C1-CD92C75039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D3-4D2E-A2C1-CD92C75039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1928</c:v>
                </c:pt>
                <c:pt idx="3">
                  <c:v>1935</c:v>
                </c:pt>
                <c:pt idx="6">
                  <c:v>1912</c:v>
                </c:pt>
                <c:pt idx="9">
                  <c:v>1923</c:v>
                </c:pt>
                <c:pt idx="12">
                  <c:v>2012</c:v>
                </c:pt>
              </c:numCache>
            </c:numRef>
          </c:val>
          <c:extLst>
            <c:ext xmlns:c16="http://schemas.microsoft.com/office/drawing/2014/chart" uri="{C3380CC4-5D6E-409C-BE32-E72D297353CC}">
              <c16:uniqueId val="{00000006-B3D3-4D2E-A2C1-CD92C75039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537</c:v>
                </c:pt>
                <c:pt idx="3">
                  <c:v>675</c:v>
                </c:pt>
                <c:pt idx="6">
                  <c:v>840</c:v>
                </c:pt>
                <c:pt idx="9">
                  <c:v>850</c:v>
                </c:pt>
                <c:pt idx="12">
                  <c:v>863</c:v>
                </c:pt>
              </c:numCache>
            </c:numRef>
          </c:val>
          <c:extLst>
            <c:ext xmlns:c16="http://schemas.microsoft.com/office/drawing/2014/chart" uri="{C3380CC4-5D6E-409C-BE32-E72D297353CC}">
              <c16:uniqueId val="{00000007-B3D3-4D2E-A2C1-CD92C75039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2234</c:v>
                </c:pt>
                <c:pt idx="3">
                  <c:v>1753</c:v>
                </c:pt>
                <c:pt idx="6">
                  <c:v>1741</c:v>
                </c:pt>
                <c:pt idx="9">
                  <c:v>1638</c:v>
                </c:pt>
                <c:pt idx="12">
                  <c:v>1600</c:v>
                </c:pt>
              </c:numCache>
            </c:numRef>
          </c:val>
          <c:extLst>
            <c:ext xmlns:c16="http://schemas.microsoft.com/office/drawing/2014/chart" uri="{C3380CC4-5D6E-409C-BE32-E72D297353CC}">
              <c16:uniqueId val="{00000008-B3D3-4D2E-A2C1-CD92C75039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652</c:v>
                </c:pt>
                <c:pt idx="6">
                  <c:v>430</c:v>
                </c:pt>
                <c:pt idx="9">
                  <c:v>416</c:v>
                </c:pt>
                <c:pt idx="12">
                  <c:v>402</c:v>
                </c:pt>
              </c:numCache>
            </c:numRef>
          </c:val>
          <c:extLst>
            <c:ext xmlns:c16="http://schemas.microsoft.com/office/drawing/2014/chart" uri="{C3380CC4-5D6E-409C-BE32-E72D297353CC}">
              <c16:uniqueId val="{00000009-B3D3-4D2E-A2C1-CD92C75039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11563</c:v>
                </c:pt>
                <c:pt idx="3">
                  <c:v>11709</c:v>
                </c:pt>
                <c:pt idx="6">
                  <c:v>11848</c:v>
                </c:pt>
                <c:pt idx="9">
                  <c:v>11193</c:v>
                </c:pt>
                <c:pt idx="12">
                  <c:v>10623</c:v>
                </c:pt>
              </c:numCache>
            </c:numRef>
          </c:val>
          <c:extLst>
            <c:ext xmlns:c16="http://schemas.microsoft.com/office/drawing/2014/chart" uri="{C3380CC4-5D6E-409C-BE32-E72D297353CC}">
              <c16:uniqueId val="{0000000A-B3D3-4D2E-A2C1-CD92C75039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3463</c:v>
                </c:pt>
                <c:pt idx="2">
                  <c:v>#N/A</c:v>
                </c:pt>
                <c:pt idx="3">
                  <c:v>#N/A</c:v>
                </c:pt>
                <c:pt idx="4">
                  <c:v>2958</c:v>
                </c:pt>
                <c:pt idx="5">
                  <c:v>#N/A</c:v>
                </c:pt>
                <c:pt idx="6">
                  <c:v>#N/A</c:v>
                </c:pt>
                <c:pt idx="7">
                  <c:v>2144</c:v>
                </c:pt>
                <c:pt idx="8">
                  <c:v>#N/A</c:v>
                </c:pt>
                <c:pt idx="9">
                  <c:v>#N/A</c:v>
                </c:pt>
                <c:pt idx="10">
                  <c:v>876</c:v>
                </c:pt>
                <c:pt idx="11">
                  <c:v>#N/A</c:v>
                </c:pt>
                <c:pt idx="12">
                  <c:v>#N/A</c:v>
                </c:pt>
                <c:pt idx="13">
                  <c:v>0</c:v>
                </c:pt>
                <c:pt idx="14">
                  <c:v>#N/A</c:v>
                </c:pt>
              </c:numCache>
            </c:numRef>
          </c:val>
          <c:smooth val="0"/>
          <c:extLst>
            <c:ext xmlns:c16="http://schemas.microsoft.com/office/drawing/2014/chart" uri="{C3380CC4-5D6E-409C-BE32-E72D297353CC}">
              <c16:uniqueId val="{0000000B-B3D3-4D2E-A2C1-CD92C75039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1969</c:v>
                </c:pt>
                <c:pt idx="1">
                  <c:v>2103</c:v>
                </c:pt>
                <c:pt idx="2">
                  <c:v>2391</c:v>
                </c:pt>
              </c:numCache>
            </c:numRef>
          </c:val>
          <c:extLst>
            <c:ext xmlns:c16="http://schemas.microsoft.com/office/drawing/2014/chart" uri="{C3380CC4-5D6E-409C-BE32-E72D297353CC}">
              <c16:uniqueId val="{00000000-8195-4941-BE79-B889704ECF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552</c:v>
                </c:pt>
                <c:pt idx="1">
                  <c:v>552</c:v>
                </c:pt>
                <c:pt idx="2">
                  <c:v>593</c:v>
                </c:pt>
              </c:numCache>
            </c:numRef>
          </c:val>
          <c:extLst>
            <c:ext xmlns:c16="http://schemas.microsoft.com/office/drawing/2014/chart" uri="{C3380CC4-5D6E-409C-BE32-E72D297353CC}">
              <c16:uniqueId val="{00000001-8195-4941-BE79-B889704ECF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1153</c:v>
                </c:pt>
                <c:pt idx="1">
                  <c:v>1471</c:v>
                </c:pt>
                <c:pt idx="2">
                  <c:v>1808</c:v>
                </c:pt>
              </c:numCache>
            </c:numRef>
          </c:val>
          <c:extLst>
            <c:ext xmlns:c16="http://schemas.microsoft.com/office/drawing/2014/chart" uri="{C3380CC4-5D6E-409C-BE32-E72D297353CC}">
              <c16:uniqueId val="{00000002-8195-4941-BE79-B889704ECF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24,011
23,542
372.34
15,625,002
14,273,314
1,203,428
8,020,942
10,623,202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町内には大型事業所は少ないものの、多くの宿泊・レジャー施設や別荘があるため、固定資産税などの財源を確保できており、財政力指数は類似団体の平均と同じ</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しかし近年、土地評価額の下落や別荘などの新築件数の減少が見られるため、移住・定住や二地域居住の促進、徴収強化などにより、安定した歳入の確保に努めていく。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677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109765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160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人件費、物件費及び補助費等は依然として高水準で推移しており、経常収支比率は前年度から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％となり、類似団体平均</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を上回っている。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推進プラン」に基づき、歳出の徹底した削減を進めるとともに、全事務事業の優先度を精査し、優先度の低いものについては計画的な廃止・縮小を進めることで経常経費の削減を図る。また、ふるさと納税など税外収入の確保にも引き続き取り組み、財政健全化を推進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69004</xdr:rowOff>
    </xdr:from>
    <xdr:to>
      <xdr:col>23</xdr:col>
      <xdr:colOff>133350</xdr:colOff>
      <xdr:row>65</xdr:row>
      <xdr:rowOff>89112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21325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65</xdr:row>
      <xdr:rowOff>69004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3978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65</xdr:row>
      <xdr:rowOff>73025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3978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113242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1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38312</xdr:rowOff>
    </xdr:from>
    <xdr:to>
      <xdr:col>23</xdr:col>
      <xdr:colOff>184150</xdr:colOff>
      <xdr:row>65</xdr:row>
      <xdr:rowOff>139912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10389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5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a:t>
          </a:r>
          <a:r>
            <a:rPr kumimoji="1" lang="en-US" altLang="ja-JP" sz="1300">
              <a:latin typeface="ＭＳ Ｐゴシック" panose="020B0600070205080204" pitchFamily="50" charset="-128"/>
              <a:ea typeface="ＭＳ Ｐゴシック" panose="020B0600070205080204" pitchFamily="50" charset="-128"/>
            </a:rPr>
            <a:t>182,682</a:t>
          </a:r>
          <a:r>
            <a:rPr kumimoji="1" lang="ja-JP" altLang="en-US" sz="1300">
              <a:latin typeface="ＭＳ Ｐゴシック" panose="020B0600070205080204" pitchFamily="50" charset="-128"/>
              <a:ea typeface="ＭＳ Ｐゴシック" panose="020B0600070205080204" pitchFamily="50" charset="-128"/>
            </a:rPr>
            <a:t>千円であり、類似団体の平均</a:t>
          </a:r>
          <a:r>
            <a:rPr kumimoji="1" lang="en-US" altLang="ja-JP" sz="1300">
              <a:latin typeface="ＭＳ Ｐゴシック" panose="020B0600070205080204" pitchFamily="50" charset="-128"/>
              <a:ea typeface="ＭＳ Ｐゴシック" panose="020B0600070205080204" pitchFamily="50" charset="-128"/>
            </a:rPr>
            <a:t>(157,406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と比較して約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倍となっている。  </a:t>
          </a:r>
        </a:p>
        <a:p>
          <a:r>
            <a:rPr kumimoji="1" lang="ja-JP" altLang="en-US" sz="1300">
              <a:latin typeface="ＭＳ Ｐゴシック" panose="020B0600070205080204" pitchFamily="50" charset="-128"/>
              <a:ea typeface="ＭＳ Ｐゴシック" panose="020B0600070205080204" pitchFamily="50" charset="-128"/>
            </a:rPr>
            <a:t>　この要因として、本町は広大な面積に居住区域が点在しているため、効率的な行政サービスの提供が難しいことや、公共施設の数が多いことが挙げられる。特に、「ごみ収集費」や「スクールバス運行費」の負担が大きく、これらの効率化・最適化を進めることが重要である。また、公共施設の適正化については、「公共施設等総合管理計画」に基づき、計画的に推進していく。 </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63906</xdr:rowOff>
    </xdr:from>
    <xdr:to>
      <xdr:col>23</xdr:col>
      <xdr:colOff>133350</xdr:colOff>
      <xdr:row>84</xdr:row>
      <xdr:rowOff>112914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465706"/>
          <a:ext cx="838200" cy="4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112914</xdr:rowOff>
    </xdr:from>
    <xdr:to>
      <xdr:col>19</xdr:col>
      <xdr:colOff>133350</xdr:colOff>
      <xdr:row>84</xdr:row>
      <xdr:rowOff>125478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514714"/>
          <a:ext cx="889000" cy="1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24380</xdr:rowOff>
    </xdr:from>
    <xdr:to>
      <xdr:col>15</xdr:col>
      <xdr:colOff>82550</xdr:colOff>
      <xdr:row>84</xdr:row>
      <xdr:rowOff>125478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26180"/>
          <a:ext cx="8890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26108</xdr:rowOff>
    </xdr:from>
    <xdr:to>
      <xdr:col>11</xdr:col>
      <xdr:colOff>31750</xdr:colOff>
      <xdr:row>84</xdr:row>
      <xdr:rowOff>24380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56458"/>
          <a:ext cx="889000" cy="1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13106</xdr:rowOff>
    </xdr:from>
    <xdr:to>
      <xdr:col>23</xdr:col>
      <xdr:colOff>184150</xdr:colOff>
      <xdr:row>84</xdr:row>
      <xdr:rowOff>114706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156633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8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62114</xdr:rowOff>
    </xdr:from>
    <xdr:to>
      <xdr:col>19</xdr:col>
      <xdr:colOff>184150</xdr:colOff>
      <xdr:row>84</xdr:row>
      <xdr:rowOff>163714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148491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50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74678</xdr:rowOff>
    </xdr:from>
    <xdr:to>
      <xdr:col>15</xdr:col>
      <xdr:colOff>133350</xdr:colOff>
      <xdr:row>85</xdr:row>
      <xdr:rowOff>4828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161055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6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145030</xdr:rowOff>
    </xdr:from>
    <xdr:to>
      <xdr:col>11</xdr:col>
      <xdr:colOff>82550</xdr:colOff>
      <xdr:row>84</xdr:row>
      <xdr:rowOff>75180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59957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6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146758</xdr:rowOff>
    </xdr:from>
    <xdr:to>
      <xdr:col>7</xdr:col>
      <xdr:colOff>31750</xdr:colOff>
      <xdr:row>83</xdr:row>
      <xdr:rowOff>76908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61685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類似団体平均及び全国町村平均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と同水準の状況であるため、現水準を維持しつつ、より一層の給与の適正化に努める。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84</xdr:row>
      <xdr:rowOff>168729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151493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10.50</a:t>
          </a:r>
          <a:r>
            <a:rPr kumimoji="1" lang="ja-JP" altLang="en-US" sz="1300">
              <a:latin typeface="ＭＳ Ｐゴシック" panose="020B0600070205080204" pitchFamily="50" charset="-128"/>
              <a:ea typeface="ＭＳ Ｐゴシック" panose="020B0600070205080204" pitchFamily="50" charset="-128"/>
            </a:rPr>
            <a:t>人で、前年度</a:t>
          </a:r>
          <a:r>
            <a:rPr kumimoji="1" lang="en-US" altLang="ja-JP" sz="1300">
              <a:latin typeface="ＭＳ Ｐゴシック" panose="020B0600070205080204" pitchFamily="50" charset="-128"/>
              <a:ea typeface="ＭＳ Ｐゴシック" panose="020B0600070205080204" pitchFamily="50" charset="-128"/>
            </a:rPr>
            <a:t>(10.42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ポイント上回っている。これは、高度化・多様化する行政需要に対応するため、必要な職員数を確保したことによるものである。引き続き「行財政改革推進プラン」に基づき、効果的かつ効率的な人員配置を図りながら、職員定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66947</xdr:rowOff>
    </xdr:from>
    <xdr:to>
      <xdr:col>81</xdr:col>
      <xdr:colOff>44450</xdr:colOff>
      <xdr:row>64</xdr:row>
      <xdr:rowOff>80735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03974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66947</xdr:rowOff>
    </xdr:from>
    <xdr:to>
      <xdr:col>77</xdr:col>
      <xdr:colOff>44450</xdr:colOff>
      <xdr:row>64</xdr:row>
      <xdr:rowOff>75565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103974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60053</xdr:rowOff>
    </xdr:from>
    <xdr:to>
      <xdr:col>72</xdr:col>
      <xdr:colOff>203200</xdr:colOff>
      <xdr:row>64</xdr:row>
      <xdr:rowOff>75565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03285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60053</xdr:rowOff>
    </xdr:from>
    <xdr:to>
      <xdr:col>68</xdr:col>
      <xdr:colOff>152400</xdr:colOff>
      <xdr:row>64</xdr:row>
      <xdr:rowOff>87630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0328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29935</xdr:rowOff>
    </xdr:from>
    <xdr:to>
      <xdr:col>81</xdr:col>
      <xdr:colOff>95250</xdr:colOff>
      <xdr:row>64</xdr:row>
      <xdr:rowOff>131535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2012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7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16147</xdr:rowOff>
    </xdr:from>
    <xdr:to>
      <xdr:col>77</xdr:col>
      <xdr:colOff>95250</xdr:colOff>
      <xdr:row>64</xdr:row>
      <xdr:rowOff>117747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102524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7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24765</xdr:rowOff>
    </xdr:from>
    <xdr:to>
      <xdr:col>73</xdr:col>
      <xdr:colOff>44450</xdr:colOff>
      <xdr:row>64</xdr:row>
      <xdr:rowOff>126365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111142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9253</xdr:rowOff>
    </xdr:from>
    <xdr:to>
      <xdr:col>68</xdr:col>
      <xdr:colOff>203200</xdr:colOff>
      <xdr:row>64</xdr:row>
      <xdr:rowOff>110853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95630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36830</xdr:rowOff>
    </xdr:from>
    <xdr:to>
      <xdr:col>64</xdr:col>
      <xdr:colOff>152400</xdr:colOff>
      <xdr:row>64</xdr:row>
      <xdr:rowOff>138430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123207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％で、前年度と同水準となったものの、類似団体の平均</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  </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を進める中で、事業の優先度を的確に把握し、大規模投資事業の実施時期を整理することが求められる。併せて、計画的な積立を行い、起債への依存を抑えることで、実質公債費比率を類似団体の平均水準まで引き下げることを目指す。 </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88392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463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88392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69088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27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98044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2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9669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123969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地方債の発行抑制による残高の減少に加え、決算剰余金を中心とした積立や、ふるさと納税額の増加、普通交付税の追加交付分の積立による充当可能基金の増加により、類似団体平均同値の</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数値なし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引き続き、地方債借入の抑制を図り、財政調整基金等の充当可能財源を確保するとともに、経営戦略に基づき水道事業会計等の健全化を図っていく。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68495</xdr:rowOff>
    </xdr:from>
    <xdr:to>
      <xdr:col>77</xdr:col>
      <xdr:colOff>44450</xdr:colOff>
      <xdr:row>15</xdr:row>
      <xdr:rowOff>27347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6879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27347</xdr:rowOff>
    </xdr:from>
    <xdr:to>
      <xdr:col>72</xdr:col>
      <xdr:colOff>203200</xdr:colOff>
      <xdr:row>15</xdr:row>
      <xdr:rowOff>131106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99097"/>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131106</xdr:rowOff>
    </xdr:from>
    <xdr:to>
      <xdr:col>68</xdr:col>
      <xdr:colOff>152400</xdr:colOff>
      <xdr:row>16</xdr:row>
      <xdr:rowOff>43307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02856"/>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17695</xdr:rowOff>
    </xdr:from>
    <xdr:to>
      <xdr:col>77</xdr:col>
      <xdr:colOff>95250</xdr:colOff>
      <xdr:row>14</xdr:row>
      <xdr:rowOff>119295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104072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0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147997</xdr:rowOff>
    </xdr:from>
    <xdr:to>
      <xdr:col>73</xdr:col>
      <xdr:colOff>44450</xdr:colOff>
      <xdr:row>15</xdr:row>
      <xdr:rowOff>78147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62924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80306</xdr:rowOff>
    </xdr:from>
    <xdr:to>
      <xdr:col>68</xdr:col>
      <xdr:colOff>203200</xdr:colOff>
      <xdr:row>16</xdr:row>
      <xdr:rowOff>10456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166683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163957</xdr:rowOff>
    </xdr:from>
    <xdr:to>
      <xdr:col>64</xdr:col>
      <xdr:colOff>152400</xdr:colOff>
      <xdr:row>16</xdr:row>
      <xdr:rowOff>94107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78884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24,011
23,542
372.34
15,625,002
14,273,314
1,203,428
8,020,942
10,623,202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会計年度任用職員の事務補助員を原則パートタイム勤務としたことなどにより改善傾向にあり、類似団体平均を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保育園の適正配置や公共施設の整理・縮小を進めており、「行財政改革推進プラン」に基づき、効果的かつ効率的な人員体制を維持しながら、職員定数の適正化を図る。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666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49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260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町の面積が広大であることから、公共施設の管理費、ごみ収集運搬費、スクールバス運行委託費などが高額であり、類似団体平均を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％となっている。  </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「公共施設等総合管理計画」に基づき、公共施設の統廃合を進めるとともに、事務事業の見直しによるコスト削減を図る。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18143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93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18</xdr:row>
      <xdr:rowOff>18143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212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17</xdr:row>
      <xdr:rowOff>37193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21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18</xdr:row>
      <xdr:rowOff>29029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518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138793</xdr:rowOff>
    </xdr:from>
    <xdr:to>
      <xdr:col>78</xdr:col>
      <xdr:colOff>120650</xdr:colOff>
      <xdr:row>18</xdr:row>
      <xdr:rowOff>68943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53720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公立保育所を多く有しているが、保育士を人件費で計上しているため、類似団体平均を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  </a:t>
          </a:r>
        </a:p>
        <a:p>
          <a:r>
            <a:rPr kumimoji="1" lang="ja-JP" altLang="en-US" sz="1300">
              <a:latin typeface="ＭＳ Ｐゴシック" panose="020B0600070205080204" pitchFamily="50" charset="-128"/>
              <a:ea typeface="ＭＳ Ｐゴシック" panose="020B0600070205080204" pitchFamily="50" charset="-128"/>
            </a:rPr>
            <a:t>　今後、超高齢化に伴い医療・介護等の社会保障関連経費の増加が見込まれるため、町単独事業をはじめ、行政ニーズの変化や受益と負担の公平性を踏まえた見直しを行う。併せて、効果的な予防事業を推進し、扶助費の上昇を抑制する。  </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56</xdr:row>
      <xdr:rowOff>61685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036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％となっている。  </a:t>
          </a:r>
        </a:p>
        <a:p>
          <a:r>
            <a:rPr kumimoji="1" lang="ja-JP" altLang="en-US" sz="1300">
              <a:latin typeface="ＭＳ Ｐゴシック" panose="020B0600070205080204" pitchFamily="50" charset="-128"/>
              <a:ea typeface="ＭＳ Ｐゴシック" panose="020B0600070205080204" pitchFamily="50" charset="-128"/>
            </a:rPr>
            <a:t>　特に繰出金は、超高齢化に伴う介護保険特別会計の給付費増加により法定繰出が増加しているため、介護予防の強化を進め、給付費の抑制に努める。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58965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88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15422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154215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26307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％となっている。  </a:t>
          </a:r>
        </a:p>
        <a:p>
          <a:r>
            <a:rPr kumimoji="1" lang="ja-JP" altLang="en-US" sz="1300">
              <a:latin typeface="ＭＳ Ｐゴシック" panose="020B0600070205080204" pitchFamily="50" charset="-128"/>
              <a:ea typeface="ＭＳ Ｐゴシック" panose="020B0600070205080204" pitchFamily="50" charset="-128"/>
            </a:rPr>
            <a:t>　一部事務組合への支出割合が高いため、構成市町と連携し、経費の削減・適正化を進める。また、町単独の補助金については、「補助金に関するガイドライン」に基づき、公平かつ適正な交付を徹底する。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22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58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97282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％となっている。  </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の長寿命化や統廃合を進めるとともに、優先度を的確に判断し、大規模投資事業の実施時期を整理する。併せて、計画的な積立を行い、起債への依存を抑えた財政運営を推進する。 </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17272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720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257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124713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扶助費、公債費及び補助費等の増加により、類似団体平均を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引き続き「行財政改革推進プラン」に基づき、民間活力の導入や職員定数の適正化を推進するほか、歳出削減を徹底する。さらに、全事務事業の優先度を精査し、優先度の低い事業については計画的に廃止・縮小し、経常経費の削減を図る。  </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77</xdr:row>
      <xdr:rowOff>165863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537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152146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160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78</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16052"/>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53848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858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105835</xdr:rowOff>
    </xdr:from>
    <xdr:to>
      <xdr:col>29</xdr:col>
      <xdr:colOff>127000</xdr:colOff>
      <xdr:row>14</xdr:row>
      <xdr:rowOff>148126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3760"/>
          <a:ext cx="6477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113112</xdr:rowOff>
    </xdr:from>
    <xdr:to>
      <xdr:col>26</xdr:col>
      <xdr:colOff>50800</xdr:colOff>
      <xdr:row>14</xdr:row>
      <xdr:rowOff>148126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61037"/>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113112</xdr:rowOff>
    </xdr:from>
    <xdr:to>
      <xdr:col>22</xdr:col>
      <xdr:colOff>114300</xdr:colOff>
      <xdr:row>14</xdr:row>
      <xdr:rowOff>120085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61037"/>
          <a:ext cx="698500" cy="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120085</xdr:rowOff>
    </xdr:from>
    <xdr:to>
      <xdr:col>18</xdr:col>
      <xdr:colOff>177800</xdr:colOff>
      <xdr:row>16</xdr:row>
      <xdr:rowOff>34398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68010"/>
          <a:ext cx="698500" cy="25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55035</xdr:rowOff>
    </xdr:from>
    <xdr:to>
      <xdr:col>29</xdr:col>
      <xdr:colOff>177800</xdr:colOff>
      <xdr:row>14</xdr:row>
      <xdr:rowOff>156635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71562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97326</xdr:rowOff>
    </xdr:from>
    <xdr:to>
      <xdr:col>26</xdr:col>
      <xdr:colOff>101600</xdr:colOff>
      <xdr:row>15</xdr:row>
      <xdr:rowOff>27476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37653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62312</xdr:rowOff>
    </xdr:from>
    <xdr:to>
      <xdr:col>22</xdr:col>
      <xdr:colOff>165100</xdr:colOff>
      <xdr:row>14</xdr:row>
      <xdr:rowOff>163912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69285</xdr:rowOff>
    </xdr:from>
    <xdr:to>
      <xdr:col>19</xdr:col>
      <xdr:colOff>38100</xdr:colOff>
      <xdr:row>14</xdr:row>
      <xdr:rowOff>170885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1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9612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8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155048</xdr:rowOff>
    </xdr:from>
    <xdr:to>
      <xdr:col>15</xdr:col>
      <xdr:colOff>101600</xdr:colOff>
      <xdr:row>16</xdr:row>
      <xdr:rowOff>85198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95375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289633</xdr:rowOff>
    </xdr:from>
    <xdr:to>
      <xdr:col>29</xdr:col>
      <xdr:colOff>127000</xdr:colOff>
      <xdr:row>35</xdr:row>
      <xdr:rowOff>300344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99983"/>
          <a:ext cx="647700" cy="1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289633</xdr:rowOff>
    </xdr:from>
    <xdr:to>
      <xdr:col>26</xdr:col>
      <xdr:colOff>50800</xdr:colOff>
      <xdr:row>35</xdr:row>
      <xdr:rowOff>314844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99983"/>
          <a:ext cx="698500" cy="2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314844</xdr:rowOff>
    </xdr:from>
    <xdr:to>
      <xdr:col>22</xdr:col>
      <xdr:colOff>114300</xdr:colOff>
      <xdr:row>35</xdr:row>
      <xdr:rowOff>326666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25194"/>
          <a:ext cx="6985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326666</xdr:rowOff>
    </xdr:from>
    <xdr:to>
      <xdr:col>18</xdr:col>
      <xdr:colOff>177800</xdr:colOff>
      <xdr:row>36</xdr:row>
      <xdr:rowOff>51954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37016"/>
          <a:ext cx="698500" cy="68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249544</xdr:rowOff>
    </xdr:from>
    <xdr:to>
      <xdr:col>29</xdr:col>
      <xdr:colOff>177800</xdr:colOff>
      <xdr:row>36</xdr:row>
      <xdr:rowOff>8244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5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94621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0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238833</xdr:rowOff>
    </xdr:from>
    <xdr:to>
      <xdr:col>26</xdr:col>
      <xdr:colOff>101600</xdr:colOff>
      <xdr:row>35</xdr:row>
      <xdr:rowOff>340433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4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7710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18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264044</xdr:rowOff>
    </xdr:from>
    <xdr:to>
      <xdr:col>22</xdr:col>
      <xdr:colOff>165100</xdr:colOff>
      <xdr:row>36</xdr:row>
      <xdr:rowOff>22744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74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275866</xdr:rowOff>
    </xdr:from>
    <xdr:to>
      <xdr:col>19</xdr:col>
      <xdr:colOff>38100</xdr:colOff>
      <xdr:row>36</xdr:row>
      <xdr:rowOff>34566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8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44743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5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1154</xdr:rowOff>
    </xdr:from>
    <xdr:to>
      <xdr:col>15</xdr:col>
      <xdr:colOff>101600</xdr:colOff>
      <xdr:row>36</xdr:row>
      <xdr:rowOff>102754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5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112931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2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24,011
23,542
372.34
15,625,002
14,273,314
1,203,428
8,020,942
10,623,202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67332</xdr:rowOff>
    </xdr:from>
    <xdr:to>
      <xdr:col>24</xdr:col>
      <xdr:colOff>63500</xdr:colOff>
      <xdr:row>34</xdr:row>
      <xdr:rowOff>70010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96632"/>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6736</xdr:rowOff>
    </xdr:from>
    <xdr:to>
      <xdr:col>19</xdr:col>
      <xdr:colOff>177800</xdr:colOff>
      <xdr:row>34</xdr:row>
      <xdr:rowOff>67332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36036"/>
          <a:ext cx="889000" cy="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6736</xdr:rowOff>
    </xdr:from>
    <xdr:to>
      <xdr:col>15</xdr:col>
      <xdr:colOff>50800</xdr:colOff>
      <xdr:row>34</xdr:row>
      <xdr:rowOff>59968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6036"/>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59968</xdr:rowOff>
    </xdr:from>
    <xdr:to>
      <xdr:col>10</xdr:col>
      <xdr:colOff>114300</xdr:colOff>
      <xdr:row>35</xdr:row>
      <xdr:rowOff>95433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89268"/>
          <a:ext cx="889000" cy="2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19210</xdr:rowOff>
    </xdr:from>
    <xdr:to>
      <xdr:col>24</xdr:col>
      <xdr:colOff>114300</xdr:colOff>
      <xdr:row>34</xdr:row>
      <xdr:rowOff>120810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42087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9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16532</xdr:rowOff>
    </xdr:from>
    <xdr:to>
      <xdr:col>20</xdr:col>
      <xdr:colOff>38100</xdr:colOff>
      <xdr:row>34</xdr:row>
      <xdr:rowOff>118132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134659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127386</xdr:rowOff>
    </xdr:from>
    <xdr:to>
      <xdr:col>15</xdr:col>
      <xdr:colOff>101600</xdr:colOff>
      <xdr:row>34</xdr:row>
      <xdr:rowOff>57536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74063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9168</xdr:rowOff>
    </xdr:from>
    <xdr:to>
      <xdr:col>10</xdr:col>
      <xdr:colOff>165100</xdr:colOff>
      <xdr:row>34</xdr:row>
      <xdr:rowOff>110768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127295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44633</xdr:rowOff>
    </xdr:from>
    <xdr:to>
      <xdr:col>6</xdr:col>
      <xdr:colOff>38100</xdr:colOff>
      <xdr:row>35</xdr:row>
      <xdr:rowOff>146233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162760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70745</xdr:rowOff>
    </xdr:from>
    <xdr:to>
      <xdr:col>24</xdr:col>
      <xdr:colOff>63500</xdr:colOff>
      <xdr:row>56</xdr:row>
      <xdr:rowOff>131973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71945"/>
          <a:ext cx="838200" cy="6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70745</xdr:rowOff>
    </xdr:from>
    <xdr:to>
      <xdr:col>19</xdr:col>
      <xdr:colOff>177800</xdr:colOff>
      <xdr:row>56</xdr:row>
      <xdr:rowOff>88530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71945"/>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88530</xdr:rowOff>
    </xdr:from>
    <xdr:to>
      <xdr:col>15</xdr:col>
      <xdr:colOff>50800</xdr:colOff>
      <xdr:row>57</xdr:row>
      <xdr:rowOff>6399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9730"/>
          <a:ext cx="889000" cy="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6399</xdr:rowOff>
    </xdr:from>
    <xdr:to>
      <xdr:col>10</xdr:col>
      <xdr:colOff>114300</xdr:colOff>
      <xdr:row>57</xdr:row>
      <xdr:rowOff>62369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9049"/>
          <a:ext cx="889000" cy="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81173</xdr:rowOff>
    </xdr:from>
    <xdr:to>
      <xdr:col>24</xdr:col>
      <xdr:colOff>114300</xdr:colOff>
      <xdr:row>57</xdr:row>
      <xdr:rowOff>11323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104050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19945</xdr:rowOff>
    </xdr:from>
    <xdr:to>
      <xdr:col>20</xdr:col>
      <xdr:colOff>38100</xdr:colOff>
      <xdr:row>56</xdr:row>
      <xdr:rowOff>121545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138072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37730</xdr:rowOff>
    </xdr:from>
    <xdr:to>
      <xdr:col>15</xdr:col>
      <xdr:colOff>101600</xdr:colOff>
      <xdr:row>56</xdr:row>
      <xdr:rowOff>139330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155857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127049</xdr:rowOff>
    </xdr:from>
    <xdr:to>
      <xdr:col>10</xdr:col>
      <xdr:colOff>165100</xdr:colOff>
      <xdr:row>57</xdr:row>
      <xdr:rowOff>57199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73726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11569</xdr:rowOff>
    </xdr:from>
    <xdr:to>
      <xdr:col>6</xdr:col>
      <xdr:colOff>38100</xdr:colOff>
      <xdr:row>57</xdr:row>
      <xdr:rowOff>113169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129696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31725</xdr:rowOff>
    </xdr:from>
    <xdr:to>
      <xdr:col>24</xdr:col>
      <xdr:colOff>63500</xdr:colOff>
      <xdr:row>77</xdr:row>
      <xdr:rowOff>62128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33375"/>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62128</xdr:rowOff>
    </xdr:from>
    <xdr:to>
      <xdr:col>19</xdr:col>
      <xdr:colOff>177800</xdr:colOff>
      <xdr:row>77</xdr:row>
      <xdr:rowOff>64948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63778"/>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64948</xdr:rowOff>
    </xdr:from>
    <xdr:to>
      <xdr:col>15</xdr:col>
      <xdr:colOff>50800</xdr:colOff>
      <xdr:row>77</xdr:row>
      <xdr:rowOff>126822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6598"/>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126822</xdr:rowOff>
    </xdr:from>
    <xdr:to>
      <xdr:col>10</xdr:col>
      <xdr:colOff>114300</xdr:colOff>
      <xdr:row>78</xdr:row>
      <xdr:rowOff>27687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28472"/>
          <a:ext cx="889000" cy="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152375</xdr:rowOff>
    </xdr:from>
    <xdr:to>
      <xdr:col>24</xdr:col>
      <xdr:colOff>114300</xdr:colOff>
      <xdr:row>77</xdr:row>
      <xdr:rowOff>82525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130802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6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11328</xdr:rowOff>
    </xdr:from>
    <xdr:to>
      <xdr:col>20</xdr:col>
      <xdr:colOff>38100</xdr:colOff>
      <xdr:row>77</xdr:row>
      <xdr:rowOff>112928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104055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0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14148</xdr:rowOff>
    </xdr:from>
    <xdr:to>
      <xdr:col>15</xdr:col>
      <xdr:colOff>101600</xdr:colOff>
      <xdr:row>77</xdr:row>
      <xdr:rowOff>115748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106875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76022</xdr:rowOff>
    </xdr:from>
    <xdr:to>
      <xdr:col>10</xdr:col>
      <xdr:colOff>165100</xdr:colOff>
      <xdr:row>78</xdr:row>
      <xdr:rowOff>6172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168749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148337</xdr:rowOff>
    </xdr:from>
    <xdr:to>
      <xdr:col>6</xdr:col>
      <xdr:colOff>38100</xdr:colOff>
      <xdr:row>78</xdr:row>
      <xdr:rowOff>78487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56604</xdr:rowOff>
    </xdr:from>
    <xdr:to>
      <xdr:col>24</xdr:col>
      <xdr:colOff>63500</xdr:colOff>
      <xdr:row>96</xdr:row>
      <xdr:rowOff>120069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15804"/>
          <a:ext cx="838200" cy="6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18142</xdr:rowOff>
    </xdr:from>
    <xdr:to>
      <xdr:col>19</xdr:col>
      <xdr:colOff>177800</xdr:colOff>
      <xdr:row>96</xdr:row>
      <xdr:rowOff>120069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77342"/>
          <a:ext cx="889000" cy="10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18142</xdr:rowOff>
    </xdr:from>
    <xdr:to>
      <xdr:col>15</xdr:col>
      <xdr:colOff>50800</xdr:colOff>
      <xdr:row>98</xdr:row>
      <xdr:rowOff>47845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77342"/>
          <a:ext cx="889000" cy="3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154360</xdr:rowOff>
    </xdr:from>
    <xdr:to>
      <xdr:col>10</xdr:col>
      <xdr:colOff>114300</xdr:colOff>
      <xdr:row>98</xdr:row>
      <xdr:rowOff>47845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85010"/>
          <a:ext cx="889000" cy="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5804</xdr:rowOff>
    </xdr:from>
    <xdr:to>
      <xdr:col>24</xdr:col>
      <xdr:colOff>114300</xdr:colOff>
      <xdr:row>96</xdr:row>
      <xdr:rowOff>107404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155681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69269</xdr:rowOff>
    </xdr:from>
    <xdr:to>
      <xdr:col>20</xdr:col>
      <xdr:colOff>38100</xdr:colOff>
      <xdr:row>96</xdr:row>
      <xdr:rowOff>170869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0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138792</xdr:rowOff>
    </xdr:from>
    <xdr:to>
      <xdr:col>15</xdr:col>
      <xdr:colOff>101600</xdr:colOff>
      <xdr:row>96</xdr:row>
      <xdr:rowOff>68942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60069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168495</xdr:rowOff>
    </xdr:from>
    <xdr:to>
      <xdr:col>10</xdr:col>
      <xdr:colOff>165100</xdr:colOff>
      <xdr:row>98</xdr:row>
      <xdr:rowOff>98645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89772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9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103560</xdr:rowOff>
    </xdr:from>
    <xdr:to>
      <xdr:col>6</xdr:col>
      <xdr:colOff>38100</xdr:colOff>
      <xdr:row>98</xdr:row>
      <xdr:rowOff>33710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24837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2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67247</xdr:rowOff>
    </xdr:from>
    <xdr:to>
      <xdr:col>55</xdr:col>
      <xdr:colOff>0</xdr:colOff>
      <xdr:row>36</xdr:row>
      <xdr:rowOff>69867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39447"/>
          <a:ext cx="8382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33717</xdr:rowOff>
    </xdr:from>
    <xdr:to>
      <xdr:col>50</xdr:col>
      <xdr:colOff>114300</xdr:colOff>
      <xdr:row>36</xdr:row>
      <xdr:rowOff>69867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205917"/>
          <a:ext cx="889000" cy="3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131544</xdr:rowOff>
    </xdr:from>
    <xdr:to>
      <xdr:col>45</xdr:col>
      <xdr:colOff>177800</xdr:colOff>
      <xdr:row>36</xdr:row>
      <xdr:rowOff>33717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17944"/>
          <a:ext cx="889000" cy="5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131544</xdr:rowOff>
    </xdr:from>
    <xdr:to>
      <xdr:col>41</xdr:col>
      <xdr:colOff>50800</xdr:colOff>
      <xdr:row>36</xdr:row>
      <xdr:rowOff>147463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17944"/>
          <a:ext cx="889000" cy="70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16447</xdr:rowOff>
    </xdr:from>
    <xdr:to>
      <xdr:col>55</xdr:col>
      <xdr:colOff>50800</xdr:colOff>
      <xdr:row>36</xdr:row>
      <xdr:rowOff>118047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8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39324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19067</xdr:rowOff>
    </xdr:from>
    <xdr:to>
      <xdr:col>50</xdr:col>
      <xdr:colOff>165100</xdr:colOff>
      <xdr:row>36</xdr:row>
      <xdr:rowOff>120667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154367</xdr:rowOff>
    </xdr:from>
    <xdr:to>
      <xdr:col>46</xdr:col>
      <xdr:colOff>38100</xdr:colOff>
      <xdr:row>36</xdr:row>
      <xdr:rowOff>84517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101044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80744</xdr:rowOff>
    </xdr:from>
    <xdr:to>
      <xdr:col>41</xdr:col>
      <xdr:colOff>101600</xdr:colOff>
      <xdr:row>33</xdr:row>
      <xdr:rowOff>10894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27421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34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96663</xdr:rowOff>
    </xdr:from>
    <xdr:to>
      <xdr:col>36</xdr:col>
      <xdr:colOff>165100</xdr:colOff>
      <xdr:row>37</xdr:row>
      <xdr:rowOff>26813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43340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4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142291</xdr:rowOff>
    </xdr:from>
    <xdr:to>
      <xdr:col>55</xdr:col>
      <xdr:colOff>0</xdr:colOff>
      <xdr:row>57</xdr:row>
      <xdr:rowOff>126565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43491"/>
          <a:ext cx="838200" cy="15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113078</xdr:rowOff>
    </xdr:from>
    <xdr:to>
      <xdr:col>50</xdr:col>
      <xdr:colOff>114300</xdr:colOff>
      <xdr:row>57</xdr:row>
      <xdr:rowOff>126565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14278"/>
          <a:ext cx="889000" cy="1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113078</xdr:rowOff>
    </xdr:from>
    <xdr:to>
      <xdr:col>45</xdr:col>
      <xdr:colOff>177800</xdr:colOff>
      <xdr:row>57</xdr:row>
      <xdr:rowOff>83007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14278"/>
          <a:ext cx="889000" cy="14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35211</xdr:rowOff>
    </xdr:from>
    <xdr:to>
      <xdr:col>41</xdr:col>
      <xdr:colOff>50800</xdr:colOff>
      <xdr:row>57</xdr:row>
      <xdr:rowOff>83007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07861"/>
          <a:ext cx="889000" cy="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91491</xdr:rowOff>
    </xdr:from>
    <xdr:to>
      <xdr:col>55</xdr:col>
      <xdr:colOff>50800</xdr:colOff>
      <xdr:row>57</xdr:row>
      <xdr:rowOff>21641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69918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75765</xdr:rowOff>
    </xdr:from>
    <xdr:to>
      <xdr:col>50</xdr:col>
      <xdr:colOff>165100</xdr:colOff>
      <xdr:row>58</xdr:row>
      <xdr:rowOff>5915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168492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4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62278</xdr:rowOff>
    </xdr:from>
    <xdr:to>
      <xdr:col>46</xdr:col>
      <xdr:colOff>38100</xdr:colOff>
      <xdr:row>56</xdr:row>
      <xdr:rowOff>163878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6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8955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4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32207</xdr:rowOff>
    </xdr:from>
    <xdr:to>
      <xdr:col>41</xdr:col>
      <xdr:colOff>101600</xdr:colOff>
      <xdr:row>57</xdr:row>
      <xdr:rowOff>133807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124934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155861</xdr:rowOff>
    </xdr:from>
    <xdr:to>
      <xdr:col>36</xdr:col>
      <xdr:colOff>165100</xdr:colOff>
      <xdr:row>57</xdr:row>
      <xdr:rowOff>86011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77138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4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112790</xdr:rowOff>
    </xdr:from>
    <xdr:to>
      <xdr:col>55</xdr:col>
      <xdr:colOff>0</xdr:colOff>
      <xdr:row>79</xdr:row>
      <xdr:rowOff>95548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85890"/>
          <a:ext cx="838200" cy="15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94470</xdr:rowOff>
    </xdr:from>
    <xdr:to>
      <xdr:col>50</xdr:col>
      <xdr:colOff>114300</xdr:colOff>
      <xdr:row>79</xdr:row>
      <xdr:rowOff>95548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639020"/>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94470</xdr:rowOff>
    </xdr:from>
    <xdr:to>
      <xdr:col>45</xdr:col>
      <xdr:colOff>177800</xdr:colOff>
      <xdr:row>79</xdr:row>
      <xdr:rowOff>96527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63902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96527</xdr:rowOff>
    </xdr:from>
    <xdr:to>
      <xdr:col>41</xdr:col>
      <xdr:colOff>50800</xdr:colOff>
      <xdr:row>79</xdr:row>
      <xdr:rowOff>98041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641077"/>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61990</xdr:rowOff>
    </xdr:from>
    <xdr:to>
      <xdr:col>55</xdr:col>
      <xdr:colOff>50800</xdr:colOff>
      <xdr:row>78</xdr:row>
      <xdr:rowOff>163590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40417</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44748</xdr:rowOff>
    </xdr:from>
    <xdr:to>
      <xdr:col>50</xdr:col>
      <xdr:colOff>165100</xdr:colOff>
      <xdr:row>79</xdr:row>
      <xdr:rowOff>146348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137475</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682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43670</xdr:rowOff>
    </xdr:from>
    <xdr:to>
      <xdr:col>46</xdr:col>
      <xdr:colOff>38100</xdr:colOff>
      <xdr:row>79</xdr:row>
      <xdr:rowOff>145270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136397</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61017" y="1368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45727</xdr:rowOff>
    </xdr:from>
    <xdr:to>
      <xdr:col>41</xdr:col>
      <xdr:colOff>101600</xdr:colOff>
      <xdr:row>79</xdr:row>
      <xdr:rowOff>147327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138454</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72017" y="13683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47241</xdr:rowOff>
    </xdr:from>
    <xdr:to>
      <xdr:col>36</xdr:col>
      <xdr:colOff>165100</xdr:colOff>
      <xdr:row>79</xdr:row>
      <xdr:rowOff>148841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139968</xdr:rowOff>
    </xdr:from>
    <xdr:ext cx="31393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815333" y="13684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111942</xdr:rowOff>
    </xdr:from>
    <xdr:to>
      <xdr:col>55</xdr:col>
      <xdr:colOff>0</xdr:colOff>
      <xdr:row>97</xdr:row>
      <xdr:rowOff>131307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42592"/>
          <a:ext cx="8382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131307</xdr:rowOff>
    </xdr:from>
    <xdr:to>
      <xdr:col>50</xdr:col>
      <xdr:colOff>114300</xdr:colOff>
      <xdr:row>97</xdr:row>
      <xdr:rowOff>167176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761957"/>
          <a:ext cx="889000" cy="3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65753</xdr:rowOff>
    </xdr:from>
    <xdr:to>
      <xdr:col>45</xdr:col>
      <xdr:colOff>177800</xdr:colOff>
      <xdr:row>97</xdr:row>
      <xdr:rowOff>167176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696403"/>
          <a:ext cx="889000" cy="10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53953</xdr:rowOff>
    </xdr:from>
    <xdr:to>
      <xdr:col>41</xdr:col>
      <xdr:colOff>50800</xdr:colOff>
      <xdr:row>97</xdr:row>
      <xdr:rowOff>65753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684603"/>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61142</xdr:rowOff>
    </xdr:from>
    <xdr:to>
      <xdr:col>55</xdr:col>
      <xdr:colOff>50800</xdr:colOff>
      <xdr:row>97</xdr:row>
      <xdr:rowOff>162742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39569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80507</xdr:rowOff>
    </xdr:from>
    <xdr:to>
      <xdr:col>50</xdr:col>
      <xdr:colOff>165100</xdr:colOff>
      <xdr:row>98</xdr:row>
      <xdr:rowOff>10657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27184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4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116376</xdr:rowOff>
    </xdr:from>
    <xdr:to>
      <xdr:col>46</xdr:col>
      <xdr:colOff>38100</xdr:colOff>
      <xdr:row>98</xdr:row>
      <xdr:rowOff>46526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37653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14953</xdr:rowOff>
    </xdr:from>
    <xdr:to>
      <xdr:col>41</xdr:col>
      <xdr:colOff>101600</xdr:colOff>
      <xdr:row>97</xdr:row>
      <xdr:rowOff>116553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133080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4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3153</xdr:rowOff>
    </xdr:from>
    <xdr:to>
      <xdr:col>36</xdr:col>
      <xdr:colOff>165100</xdr:colOff>
      <xdr:row>97</xdr:row>
      <xdr:rowOff>104753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3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121280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40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97295</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3845"/>
          <a:ext cx="8382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32569</xdr:rowOff>
    </xdr:from>
    <xdr:to>
      <xdr:col>81</xdr:col>
      <xdr:colOff>50800</xdr:colOff>
      <xdr:row>39</xdr:row>
      <xdr:rowOff>97295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19119"/>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133217</xdr:rowOff>
    </xdr:from>
    <xdr:to>
      <xdr:col>76</xdr:col>
      <xdr:colOff>114300</xdr:colOff>
      <xdr:row>39</xdr:row>
      <xdr:rowOff>32569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305417"/>
          <a:ext cx="889000" cy="4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83900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133217</xdr:rowOff>
    </xdr:from>
    <xdr:to>
      <xdr:col>71</xdr:col>
      <xdr:colOff>177800</xdr:colOff>
      <xdr:row>38</xdr:row>
      <xdr:rowOff>51885</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305417"/>
          <a:ext cx="889000" cy="26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78414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46495</xdr:rowOff>
    </xdr:from>
    <xdr:to>
      <xdr:col>81</xdr:col>
      <xdr:colOff>101600</xdr:colOff>
      <xdr:row>39</xdr:row>
      <xdr:rowOff>148095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139222</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24333" y="6825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153219</xdr:rowOff>
    </xdr:from>
    <xdr:to>
      <xdr:col>76</xdr:col>
      <xdr:colOff>165100</xdr:colOff>
      <xdr:row>39</xdr:row>
      <xdr:rowOff>83369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99895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44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82417</xdr:rowOff>
    </xdr:from>
    <xdr:to>
      <xdr:col>72</xdr:col>
      <xdr:colOff>38100</xdr:colOff>
      <xdr:row>37</xdr:row>
      <xdr:rowOff>12567</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2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29094</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36111" y="60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1085</xdr:rowOff>
    </xdr:from>
    <xdr:to>
      <xdr:col>67</xdr:col>
      <xdr:colOff>101600</xdr:colOff>
      <xdr:row>38</xdr:row>
      <xdr:rowOff>102685</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5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119212</xdr:rowOff>
    </xdr:from>
    <xdr:ext cx="534377"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47111" y="62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143796</xdr:rowOff>
    </xdr:from>
    <xdr:to>
      <xdr:col>85</xdr:col>
      <xdr:colOff>127000</xdr:colOff>
      <xdr:row>74</xdr:row>
      <xdr:rowOff>5893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659646"/>
          <a:ext cx="8382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5893</xdr:rowOff>
    </xdr:from>
    <xdr:to>
      <xdr:col>81</xdr:col>
      <xdr:colOff>50800</xdr:colOff>
      <xdr:row>74</xdr:row>
      <xdr:rowOff>79921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693193"/>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79921</xdr:rowOff>
    </xdr:from>
    <xdr:to>
      <xdr:col>76</xdr:col>
      <xdr:colOff>114300</xdr:colOff>
      <xdr:row>74</xdr:row>
      <xdr:rowOff>80740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76722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80740</xdr:rowOff>
    </xdr:from>
    <xdr:to>
      <xdr:col>71</xdr:col>
      <xdr:colOff>177800</xdr:colOff>
      <xdr:row>74</xdr:row>
      <xdr:rowOff>103772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768040"/>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92996</xdr:rowOff>
    </xdr:from>
    <xdr:to>
      <xdr:col>85</xdr:col>
      <xdr:colOff>177800</xdr:colOff>
      <xdr:row>74</xdr:row>
      <xdr:rowOff>23146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6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115873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4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126543</xdr:rowOff>
    </xdr:from>
    <xdr:to>
      <xdr:col>81</xdr:col>
      <xdr:colOff>101600</xdr:colOff>
      <xdr:row>74</xdr:row>
      <xdr:rowOff>56693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6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73220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4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29121</xdr:rowOff>
    </xdr:from>
    <xdr:to>
      <xdr:col>76</xdr:col>
      <xdr:colOff>165100</xdr:colOff>
      <xdr:row>74</xdr:row>
      <xdr:rowOff>130721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147248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4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29940</xdr:rowOff>
    </xdr:from>
    <xdr:to>
      <xdr:col>72</xdr:col>
      <xdr:colOff>38100</xdr:colOff>
      <xdr:row>74</xdr:row>
      <xdr:rowOff>131540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7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148067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4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52972</xdr:rowOff>
    </xdr:from>
    <xdr:to>
      <xdr:col>67</xdr:col>
      <xdr:colOff>101600</xdr:colOff>
      <xdr:row>74</xdr:row>
      <xdr:rowOff>154572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171099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5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141658</xdr:rowOff>
    </xdr:from>
    <xdr:to>
      <xdr:col>85</xdr:col>
      <xdr:colOff>127000</xdr:colOff>
      <xdr:row>98</xdr:row>
      <xdr:rowOff>5321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72308"/>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5321</xdr:rowOff>
    </xdr:from>
    <xdr:to>
      <xdr:col>81</xdr:col>
      <xdr:colOff>50800</xdr:colOff>
      <xdr:row>98</xdr:row>
      <xdr:rowOff>5531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07421"/>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5531</xdr:rowOff>
    </xdr:from>
    <xdr:to>
      <xdr:col>76</xdr:col>
      <xdr:colOff>114300</xdr:colOff>
      <xdr:row>98</xdr:row>
      <xdr:rowOff>87407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07631"/>
          <a:ext cx="889000" cy="8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87237</xdr:rowOff>
    </xdr:from>
    <xdr:to>
      <xdr:col>71</xdr:col>
      <xdr:colOff>177800</xdr:colOff>
      <xdr:row>98</xdr:row>
      <xdr:rowOff>87407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889337"/>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90858</xdr:rowOff>
    </xdr:from>
    <xdr:to>
      <xdr:col>85</xdr:col>
      <xdr:colOff>177800</xdr:colOff>
      <xdr:row>98</xdr:row>
      <xdr:rowOff>21008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113735</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5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125971</xdr:rowOff>
    </xdr:from>
    <xdr:to>
      <xdr:col>81</xdr:col>
      <xdr:colOff>101600</xdr:colOff>
      <xdr:row>98</xdr:row>
      <xdr:rowOff>56121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72648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5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126181</xdr:rowOff>
    </xdr:from>
    <xdr:to>
      <xdr:col>76</xdr:col>
      <xdr:colOff>165100</xdr:colOff>
      <xdr:row>98</xdr:row>
      <xdr:rowOff>56331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72858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36607</xdr:rowOff>
    </xdr:from>
    <xdr:to>
      <xdr:col>72</xdr:col>
      <xdr:colOff>38100</xdr:colOff>
      <xdr:row>98</xdr:row>
      <xdr:rowOff>138207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154734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36437</xdr:rowOff>
    </xdr:from>
    <xdr:to>
      <xdr:col>67</xdr:col>
      <xdr:colOff>101600</xdr:colOff>
      <xdr:row>98</xdr:row>
      <xdr:rowOff>138037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154564</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19494</xdr:rowOff>
    </xdr:from>
    <xdr:to>
      <xdr:col>116</xdr:col>
      <xdr:colOff>63500</xdr:colOff>
      <xdr:row>39</xdr:row>
      <xdr:rowOff>35687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06044"/>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35687</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102171</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617271"/>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140144</xdr:rowOff>
    </xdr:from>
    <xdr:to>
      <xdr:col>116</xdr:col>
      <xdr:colOff>114300</xdr:colOff>
      <xdr:row>39</xdr:row>
      <xdr:rowOff>70294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55071</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7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156337</xdr:rowOff>
    </xdr:from>
    <xdr:to>
      <xdr:col>112</xdr:col>
      <xdr:colOff>38100</xdr:colOff>
      <xdr:row>39</xdr:row>
      <xdr:rowOff>86487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77614</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66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51371</xdr:rowOff>
    </xdr:from>
    <xdr:to>
      <xdr:col>98</xdr:col>
      <xdr:colOff>38100</xdr:colOff>
      <xdr:row>38</xdr:row>
      <xdr:rowOff>152971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144098</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59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38299</xdr:rowOff>
    </xdr:from>
    <xdr:to>
      <xdr:col>116</xdr:col>
      <xdr:colOff>63500</xdr:colOff>
      <xdr:row>57</xdr:row>
      <xdr:rowOff>48717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9810949"/>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89240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10033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38299</xdr:rowOff>
    </xdr:from>
    <xdr:to>
      <xdr:col>111</xdr:col>
      <xdr:colOff>177800</xdr:colOff>
      <xdr:row>57</xdr:row>
      <xdr:rowOff>42512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9810949"/>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42512</xdr:rowOff>
    </xdr:from>
    <xdr:to>
      <xdr:col>107</xdr:col>
      <xdr:colOff>50800</xdr:colOff>
      <xdr:row>57</xdr:row>
      <xdr:rowOff>44178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9815162"/>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44178</xdr:rowOff>
    </xdr:from>
    <xdr:to>
      <xdr:col>102</xdr:col>
      <xdr:colOff>114300</xdr:colOff>
      <xdr:row>57</xdr:row>
      <xdr:rowOff>85718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9816828"/>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53513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169367</xdr:rowOff>
    </xdr:from>
    <xdr:to>
      <xdr:col>116</xdr:col>
      <xdr:colOff>114300</xdr:colOff>
      <xdr:row>57</xdr:row>
      <xdr:rowOff>99517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7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20794</xdr:rowOff>
    </xdr:from>
    <xdr:ext cx="534377"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6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158949</xdr:rowOff>
    </xdr:from>
    <xdr:to>
      <xdr:col>112</xdr:col>
      <xdr:colOff>38100</xdr:colOff>
      <xdr:row>57</xdr:row>
      <xdr:rowOff>89099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7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105626</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953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163162</xdr:rowOff>
    </xdr:from>
    <xdr:to>
      <xdr:col>107</xdr:col>
      <xdr:colOff>101600</xdr:colOff>
      <xdr:row>57</xdr:row>
      <xdr:rowOff>93312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7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109839</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67111" y="95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164828</xdr:rowOff>
    </xdr:from>
    <xdr:to>
      <xdr:col>102</xdr:col>
      <xdr:colOff>165100</xdr:colOff>
      <xdr:row>57</xdr:row>
      <xdr:rowOff>94978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7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111505</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278111" y="954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34918</xdr:rowOff>
    </xdr:from>
    <xdr:to>
      <xdr:col>98</xdr:col>
      <xdr:colOff>38100</xdr:colOff>
      <xdr:row>57</xdr:row>
      <xdr:rowOff>136518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8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153045</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389111" y="958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12484</xdr:rowOff>
    </xdr:from>
    <xdr:to>
      <xdr:col>116</xdr:col>
      <xdr:colOff>63500</xdr:colOff>
      <xdr:row>74</xdr:row>
      <xdr:rowOff>17650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699784"/>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12484</xdr:rowOff>
    </xdr:from>
    <xdr:to>
      <xdr:col>111</xdr:col>
      <xdr:colOff>177800</xdr:colOff>
      <xdr:row>74</xdr:row>
      <xdr:rowOff>46454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699784"/>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46454</xdr:rowOff>
    </xdr:from>
    <xdr:to>
      <xdr:col>107</xdr:col>
      <xdr:colOff>50800</xdr:colOff>
      <xdr:row>74</xdr:row>
      <xdr:rowOff>55278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733754"/>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55278</xdr:rowOff>
    </xdr:from>
    <xdr:to>
      <xdr:col>102</xdr:col>
      <xdr:colOff>114300</xdr:colOff>
      <xdr:row>74</xdr:row>
      <xdr:rowOff>93317</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742578"/>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138300</xdr:rowOff>
    </xdr:from>
    <xdr:to>
      <xdr:col>116</xdr:col>
      <xdr:colOff>114300</xdr:colOff>
      <xdr:row>74</xdr:row>
      <xdr:rowOff>68450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6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161177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5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133134</xdr:rowOff>
    </xdr:from>
    <xdr:to>
      <xdr:col>112</xdr:col>
      <xdr:colOff>38100</xdr:colOff>
      <xdr:row>74</xdr:row>
      <xdr:rowOff>63284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6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79811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4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167104</xdr:rowOff>
    </xdr:from>
    <xdr:to>
      <xdr:col>107</xdr:col>
      <xdr:colOff>101600</xdr:colOff>
      <xdr:row>74</xdr:row>
      <xdr:rowOff>97254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6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113781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4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4478</xdr:rowOff>
    </xdr:from>
    <xdr:to>
      <xdr:col>102</xdr:col>
      <xdr:colOff>165100</xdr:colOff>
      <xdr:row>74</xdr:row>
      <xdr:rowOff>106078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6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122605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4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42517</xdr:rowOff>
    </xdr:from>
    <xdr:to>
      <xdr:col>98</xdr:col>
      <xdr:colOff>38100</xdr:colOff>
      <xdr:row>74</xdr:row>
      <xdr:rowOff>144117</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160644</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5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594,449</a:t>
          </a:r>
          <a:r>
            <a:rPr kumimoji="1" lang="ja-JP" altLang="en-US" sz="1300">
              <a:latin typeface="ＭＳ Ｐゴシック" panose="020B0600070205080204" pitchFamily="50" charset="-128"/>
              <a:ea typeface="ＭＳ Ｐゴシック" panose="020B0600070205080204" pitchFamily="50" charset="-128"/>
            </a:rPr>
            <a:t>円である。類似団体平均と比較すると、人件費、物件費、補助費等が高い。  </a:t>
          </a:r>
        </a:p>
        <a:p>
          <a:r>
            <a:rPr kumimoji="1" lang="ja-JP" altLang="en-US" sz="1300">
              <a:latin typeface="ＭＳ Ｐゴシック" panose="020B0600070205080204" pitchFamily="50" charset="-128"/>
              <a:ea typeface="ＭＳ Ｐゴシック" panose="020B0600070205080204" pitchFamily="50" charset="-128"/>
            </a:rPr>
            <a:t>　人件費については、保育園の適正配置や公共施設の整理・縮小を進めており、「行財政改革推進プラン」に基づき、効果的かつ効率的な人員体制を維持しながら、職員定数の適正化を図る。  </a:t>
          </a:r>
        </a:p>
        <a:p>
          <a:r>
            <a:rPr kumimoji="1" lang="ja-JP" altLang="en-US" sz="1300">
              <a:latin typeface="ＭＳ Ｐゴシック" panose="020B0600070205080204" pitchFamily="50" charset="-128"/>
              <a:ea typeface="ＭＳ Ｐゴシック" panose="020B0600070205080204" pitchFamily="50" charset="-128"/>
            </a:rPr>
            <a:t>　物件費については、町の面積が広大であることから、公共施設の管理費、ごみ収集運搬費、スクールバス運行委託費などが高額となっている。そのため、「公共施設等総合管理計画」に基づき、公共施設の統廃合を進めるとともに、事務事業の見直しを通じてコスト削減を図る。  </a:t>
          </a:r>
        </a:p>
        <a:p>
          <a:r>
            <a:rPr kumimoji="1" lang="ja-JP" altLang="en-US" sz="1300">
              <a:latin typeface="ＭＳ Ｐゴシック" panose="020B0600070205080204" pitchFamily="50" charset="-128"/>
              <a:ea typeface="ＭＳ Ｐゴシック" panose="020B0600070205080204" pitchFamily="50" charset="-128"/>
            </a:rPr>
            <a:t>　補助費等については、一部事務組合への支出割合が高いため、構成市町と連携し、経費の削減・適正化を進める。また、町単独の補助金については、「補助金に関するガイドライン」に基づき、公平かつ適正な交付を徹底する。  </a:t>
          </a:r>
        </a:p>
        <a:p>
          <a:r>
            <a:rPr kumimoji="1" lang="ja-JP" altLang="en-US" sz="1300">
              <a:latin typeface="ＭＳ Ｐゴシック" panose="020B0600070205080204" pitchFamily="50" charset="-128"/>
              <a:ea typeface="ＭＳ Ｐゴシック" panose="020B0600070205080204" pitchFamily="50" charset="-128"/>
            </a:rPr>
            <a:t>　なお、貸付金は類似団体平均の約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倍と高水準であるが、これは中小企業振興資金融資預託金（</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億円）が影響している。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24,011
23,542
372.34
15,625,002
14,273,314
1,203,428
8,020,942
10,623,202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98933</xdr:rowOff>
    </xdr:from>
    <xdr:to>
      <xdr:col>24</xdr:col>
      <xdr:colOff>63500</xdr:colOff>
      <xdr:row>34</xdr:row>
      <xdr:rowOff>109601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28233"/>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109601</xdr:rowOff>
    </xdr:from>
    <xdr:to>
      <xdr:col>19</xdr:col>
      <xdr:colOff>177800</xdr:colOff>
      <xdr:row>34</xdr:row>
      <xdr:rowOff>126746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890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118364</xdr:rowOff>
    </xdr:from>
    <xdr:to>
      <xdr:col>15</xdr:col>
      <xdr:colOff>50800</xdr:colOff>
      <xdr:row>34</xdr:row>
      <xdr:rowOff>126746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4766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118364</xdr:rowOff>
    </xdr:from>
    <xdr:to>
      <xdr:col>10</xdr:col>
      <xdr:colOff>114300</xdr:colOff>
      <xdr:row>34</xdr:row>
      <xdr:rowOff>121412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4766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48133</xdr:rowOff>
    </xdr:from>
    <xdr:to>
      <xdr:col>24</xdr:col>
      <xdr:colOff>114300</xdr:colOff>
      <xdr:row>34</xdr:row>
      <xdr:rowOff>149733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71010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58801</xdr:rowOff>
    </xdr:from>
    <xdr:to>
      <xdr:col>20</xdr:col>
      <xdr:colOff>38100</xdr:colOff>
      <xdr:row>34</xdr:row>
      <xdr:rowOff>160401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5478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75946</xdr:rowOff>
    </xdr:from>
    <xdr:to>
      <xdr:col>15</xdr:col>
      <xdr:colOff>101600</xdr:colOff>
      <xdr:row>35</xdr:row>
      <xdr:rowOff>6096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22623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67564</xdr:rowOff>
    </xdr:from>
    <xdr:to>
      <xdr:col>10</xdr:col>
      <xdr:colOff>165100</xdr:colOff>
      <xdr:row>34</xdr:row>
      <xdr:rowOff>169164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14241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70612</xdr:rowOff>
    </xdr:from>
    <xdr:to>
      <xdr:col>6</xdr:col>
      <xdr:colOff>38100</xdr:colOff>
      <xdr:row>35</xdr:row>
      <xdr:rowOff>762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163339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44379</xdr:rowOff>
    </xdr:from>
    <xdr:to>
      <xdr:col>24</xdr:col>
      <xdr:colOff>63500</xdr:colOff>
      <xdr:row>58</xdr:row>
      <xdr:rowOff>74832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8479"/>
          <a:ext cx="838200" cy="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56776</xdr:rowOff>
    </xdr:from>
    <xdr:to>
      <xdr:col>19</xdr:col>
      <xdr:colOff>177800</xdr:colOff>
      <xdr:row>58</xdr:row>
      <xdr:rowOff>74832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0876"/>
          <a:ext cx="889000" cy="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121002</xdr:rowOff>
    </xdr:from>
    <xdr:to>
      <xdr:col>15</xdr:col>
      <xdr:colOff>50800</xdr:colOff>
      <xdr:row>58</xdr:row>
      <xdr:rowOff>56776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93652"/>
          <a:ext cx="889000" cy="1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121002</xdr:rowOff>
    </xdr:from>
    <xdr:to>
      <xdr:col>10</xdr:col>
      <xdr:colOff>114300</xdr:colOff>
      <xdr:row>58</xdr:row>
      <xdr:rowOff>115408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93652"/>
          <a:ext cx="889000" cy="16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165029</xdr:rowOff>
    </xdr:from>
    <xdr:to>
      <xdr:col>24</xdr:col>
      <xdr:colOff>114300</xdr:colOff>
      <xdr:row>58</xdr:row>
      <xdr:rowOff>95179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16456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24032</xdr:rowOff>
    </xdr:from>
    <xdr:to>
      <xdr:col>20</xdr:col>
      <xdr:colOff>38100</xdr:colOff>
      <xdr:row>58</xdr:row>
      <xdr:rowOff>125632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142159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5976</xdr:rowOff>
    </xdr:from>
    <xdr:to>
      <xdr:col>15</xdr:col>
      <xdr:colOff>101600</xdr:colOff>
      <xdr:row>58</xdr:row>
      <xdr:rowOff>107576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124103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70202</xdr:rowOff>
    </xdr:from>
    <xdr:to>
      <xdr:col>10</xdr:col>
      <xdr:colOff>165100</xdr:colOff>
      <xdr:row>58</xdr:row>
      <xdr:rowOff>352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1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64608</xdr:rowOff>
    </xdr:from>
    <xdr:to>
      <xdr:col>6</xdr:col>
      <xdr:colOff>38100</xdr:colOff>
      <xdr:row>58</xdr:row>
      <xdr:rowOff>166208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11285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8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154839</xdr:rowOff>
    </xdr:from>
    <xdr:to>
      <xdr:col>24</xdr:col>
      <xdr:colOff>63500</xdr:colOff>
      <xdr:row>76</xdr:row>
      <xdr:rowOff>75121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3589"/>
          <a:ext cx="838200" cy="9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132918</xdr:rowOff>
    </xdr:from>
    <xdr:to>
      <xdr:col>19</xdr:col>
      <xdr:colOff>177800</xdr:colOff>
      <xdr:row>76</xdr:row>
      <xdr:rowOff>75121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20218"/>
          <a:ext cx="889000" cy="2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132918</xdr:rowOff>
    </xdr:from>
    <xdr:to>
      <xdr:col>15</xdr:col>
      <xdr:colOff>50800</xdr:colOff>
      <xdr:row>77</xdr:row>
      <xdr:rowOff>111049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20218"/>
          <a:ext cx="889000" cy="4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111049</xdr:rowOff>
    </xdr:from>
    <xdr:to>
      <xdr:col>10</xdr:col>
      <xdr:colOff>114300</xdr:colOff>
      <xdr:row>78</xdr:row>
      <xdr:rowOff>17475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2699"/>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104039</xdr:rowOff>
    </xdr:from>
    <xdr:to>
      <xdr:col>24</xdr:col>
      <xdr:colOff>114300</xdr:colOff>
      <xdr:row>76</xdr:row>
      <xdr:rowOff>34189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126916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1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24321</xdr:rowOff>
    </xdr:from>
    <xdr:to>
      <xdr:col>20</xdr:col>
      <xdr:colOff>38100</xdr:colOff>
      <xdr:row>76</xdr:row>
      <xdr:rowOff>125921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142447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2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82118</xdr:rowOff>
    </xdr:from>
    <xdr:to>
      <xdr:col>15</xdr:col>
      <xdr:colOff>101600</xdr:colOff>
      <xdr:row>75</xdr:row>
      <xdr:rowOff>12268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28795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4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60249</xdr:rowOff>
    </xdr:from>
    <xdr:to>
      <xdr:col>10</xdr:col>
      <xdr:colOff>165100</xdr:colOff>
      <xdr:row>77</xdr:row>
      <xdr:rowOff>161849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6926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3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138125</xdr:rowOff>
    </xdr:from>
    <xdr:to>
      <xdr:col>6</xdr:col>
      <xdr:colOff>38100</xdr:colOff>
      <xdr:row>78</xdr:row>
      <xdr:rowOff>68275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84802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1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105829</xdr:rowOff>
    </xdr:from>
    <xdr:to>
      <xdr:col>24</xdr:col>
      <xdr:colOff>62865</xdr:colOff>
      <xdr:row>98</xdr:row>
      <xdr:rowOff>89579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6222129"/>
          <a:ext cx="1270" cy="6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93406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9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89579</xdr:rowOff>
    </xdr:from>
    <xdr:to>
      <xdr:col>24</xdr:col>
      <xdr:colOff>152400</xdr:colOff>
      <xdr:row>98</xdr:row>
      <xdr:rowOff>89579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52506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9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105829</xdr:rowOff>
    </xdr:from>
    <xdr:to>
      <xdr:col>24</xdr:col>
      <xdr:colOff>152400</xdr:colOff>
      <xdr:row>94</xdr:row>
      <xdr:rowOff>105829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22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93923</xdr:rowOff>
    </xdr:from>
    <xdr:to>
      <xdr:col>24</xdr:col>
      <xdr:colOff>63500</xdr:colOff>
      <xdr:row>96</xdr:row>
      <xdr:rowOff>128575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53123"/>
          <a:ext cx="8382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133221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2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154794</xdr:rowOff>
    </xdr:from>
    <xdr:to>
      <xdr:col>24</xdr:col>
      <xdr:colOff>114300</xdr:colOff>
      <xdr:row>97</xdr:row>
      <xdr:rowOff>84944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77978</xdr:rowOff>
    </xdr:from>
    <xdr:to>
      <xdr:col>19</xdr:col>
      <xdr:colOff>177800</xdr:colOff>
      <xdr:row>96</xdr:row>
      <xdr:rowOff>93923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194278"/>
          <a:ext cx="889000" cy="3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114427</xdr:rowOff>
    </xdr:from>
    <xdr:to>
      <xdr:col>20</xdr:col>
      <xdr:colOff>38100</xdr:colOff>
      <xdr:row>97</xdr:row>
      <xdr:rowOff>44577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35704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166846</xdr:rowOff>
    </xdr:from>
    <xdr:to>
      <xdr:col>15</xdr:col>
      <xdr:colOff>50800</xdr:colOff>
      <xdr:row>94</xdr:row>
      <xdr:rowOff>77978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5597346"/>
          <a:ext cx="889000" cy="5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108826</xdr:rowOff>
    </xdr:from>
    <xdr:to>
      <xdr:col>15</xdr:col>
      <xdr:colOff>101600</xdr:colOff>
      <xdr:row>97</xdr:row>
      <xdr:rowOff>38976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30103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166846</xdr:rowOff>
    </xdr:from>
    <xdr:to>
      <xdr:col>10</xdr:col>
      <xdr:colOff>114300</xdr:colOff>
      <xdr:row>96</xdr:row>
      <xdr:rowOff>77636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5597346"/>
          <a:ext cx="889000" cy="9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6604</xdr:rowOff>
    </xdr:from>
    <xdr:to>
      <xdr:col>10</xdr:col>
      <xdr:colOff>165100</xdr:colOff>
      <xdr:row>97</xdr:row>
      <xdr:rowOff>108204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99331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9824</xdr:rowOff>
    </xdr:from>
    <xdr:to>
      <xdr:col>6</xdr:col>
      <xdr:colOff>38100</xdr:colOff>
      <xdr:row>97</xdr:row>
      <xdr:rowOff>111424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102551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77775</xdr:rowOff>
    </xdr:from>
    <xdr:to>
      <xdr:col>24</xdr:col>
      <xdr:colOff>114300</xdr:colOff>
      <xdr:row>97</xdr:row>
      <xdr:rowOff>7925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100652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43123</xdr:rowOff>
    </xdr:from>
    <xdr:to>
      <xdr:col>20</xdr:col>
      <xdr:colOff>38100</xdr:colOff>
      <xdr:row>96</xdr:row>
      <xdr:rowOff>144723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161250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27178</xdr:rowOff>
    </xdr:from>
    <xdr:to>
      <xdr:col>15</xdr:col>
      <xdr:colOff>101600</xdr:colOff>
      <xdr:row>94</xdr:row>
      <xdr:rowOff>128778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145305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116046</xdr:rowOff>
    </xdr:from>
    <xdr:to>
      <xdr:col>10</xdr:col>
      <xdr:colOff>165100</xdr:colOff>
      <xdr:row>91</xdr:row>
      <xdr:rowOff>46196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5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62723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3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26836</xdr:rowOff>
    </xdr:from>
    <xdr:to>
      <xdr:col>6</xdr:col>
      <xdr:colOff>38100</xdr:colOff>
      <xdr:row>96</xdr:row>
      <xdr:rowOff>128436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144963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6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36449</xdr:rowOff>
    </xdr:from>
    <xdr:to>
      <xdr:col>55</xdr:col>
      <xdr:colOff>0</xdr:colOff>
      <xdr:row>39</xdr:row>
      <xdr:rowOff>36449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29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34544</xdr:rowOff>
    </xdr:from>
    <xdr:to>
      <xdr:col>50</xdr:col>
      <xdr:colOff>114300</xdr:colOff>
      <xdr:row>39</xdr:row>
      <xdr:rowOff>36449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109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32639</xdr:rowOff>
    </xdr:from>
    <xdr:to>
      <xdr:col>45</xdr:col>
      <xdr:colOff>177800</xdr:colOff>
      <xdr:row>39</xdr:row>
      <xdr:rowOff>34544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91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28067</xdr:rowOff>
    </xdr:from>
    <xdr:to>
      <xdr:col>41</xdr:col>
      <xdr:colOff>50800</xdr:colOff>
      <xdr:row>39</xdr:row>
      <xdr:rowOff>32639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146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157099</xdr:rowOff>
    </xdr:from>
    <xdr:to>
      <xdr:col>55</xdr:col>
      <xdr:colOff>50800</xdr:colOff>
      <xdr:row>39</xdr:row>
      <xdr:rowOff>87249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72026</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157099</xdr:rowOff>
    </xdr:from>
    <xdr:to>
      <xdr:col>50</xdr:col>
      <xdr:colOff>165100</xdr:colOff>
      <xdr:row>39</xdr:row>
      <xdr:rowOff>87249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78376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155194</xdr:rowOff>
    </xdr:from>
    <xdr:to>
      <xdr:col>46</xdr:col>
      <xdr:colOff>38100</xdr:colOff>
      <xdr:row>39</xdr:row>
      <xdr:rowOff>85344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76471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153289</xdr:rowOff>
    </xdr:from>
    <xdr:to>
      <xdr:col>41</xdr:col>
      <xdr:colOff>101600</xdr:colOff>
      <xdr:row>39</xdr:row>
      <xdr:rowOff>83439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74566</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148717</xdr:rowOff>
    </xdr:from>
    <xdr:to>
      <xdr:col>36</xdr:col>
      <xdr:colOff>165100</xdr:colOff>
      <xdr:row>39</xdr:row>
      <xdr:rowOff>78867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69994</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15342</xdr:rowOff>
    </xdr:from>
    <xdr:to>
      <xdr:col>55</xdr:col>
      <xdr:colOff>0</xdr:colOff>
      <xdr:row>56</xdr:row>
      <xdr:rowOff>87217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616542"/>
          <a:ext cx="838200" cy="7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15342</xdr:rowOff>
    </xdr:from>
    <xdr:to>
      <xdr:col>50</xdr:col>
      <xdr:colOff>114300</xdr:colOff>
      <xdr:row>56</xdr:row>
      <xdr:rowOff>117754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616542"/>
          <a:ext cx="8890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117754</xdr:rowOff>
    </xdr:from>
    <xdr:to>
      <xdr:col>45</xdr:col>
      <xdr:colOff>177800</xdr:colOff>
      <xdr:row>56</xdr:row>
      <xdr:rowOff>149149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1895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133966</xdr:rowOff>
    </xdr:from>
    <xdr:to>
      <xdr:col>41</xdr:col>
      <xdr:colOff>50800</xdr:colOff>
      <xdr:row>56</xdr:row>
      <xdr:rowOff>149149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35166"/>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36417</xdr:rowOff>
    </xdr:from>
    <xdr:to>
      <xdr:col>55</xdr:col>
      <xdr:colOff>50800</xdr:colOff>
      <xdr:row>56</xdr:row>
      <xdr:rowOff>138017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59294</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4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135992</xdr:rowOff>
    </xdr:from>
    <xdr:to>
      <xdr:col>50</xdr:col>
      <xdr:colOff>165100</xdr:colOff>
      <xdr:row>56</xdr:row>
      <xdr:rowOff>66142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82669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66954</xdr:rowOff>
    </xdr:from>
    <xdr:to>
      <xdr:col>46</xdr:col>
      <xdr:colOff>38100</xdr:colOff>
      <xdr:row>56</xdr:row>
      <xdr:rowOff>168554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13631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98349</xdr:rowOff>
    </xdr:from>
    <xdr:to>
      <xdr:col>41</xdr:col>
      <xdr:colOff>101600</xdr:colOff>
      <xdr:row>57</xdr:row>
      <xdr:rowOff>28499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45026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83166</xdr:rowOff>
    </xdr:from>
    <xdr:to>
      <xdr:col>36</xdr:col>
      <xdr:colOff>165100</xdr:colOff>
      <xdr:row>57</xdr:row>
      <xdr:rowOff>13316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29843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9947</xdr:rowOff>
    </xdr:from>
    <xdr:to>
      <xdr:col>55</xdr:col>
      <xdr:colOff>0</xdr:colOff>
      <xdr:row>73</xdr:row>
      <xdr:rowOff>46203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354347"/>
          <a:ext cx="838200" cy="20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46203</xdr:rowOff>
    </xdr:from>
    <xdr:to>
      <xdr:col>50</xdr:col>
      <xdr:colOff>114300</xdr:colOff>
      <xdr:row>73</xdr:row>
      <xdr:rowOff>117503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562053"/>
          <a:ext cx="889000" cy="7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160206</xdr:rowOff>
    </xdr:from>
    <xdr:to>
      <xdr:col>45</xdr:col>
      <xdr:colOff>177800</xdr:colOff>
      <xdr:row>73</xdr:row>
      <xdr:rowOff>117503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504606"/>
          <a:ext cx="889000" cy="1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160206</xdr:rowOff>
    </xdr:from>
    <xdr:to>
      <xdr:col>41</xdr:col>
      <xdr:colOff>50800</xdr:colOff>
      <xdr:row>75</xdr:row>
      <xdr:rowOff>1146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504606"/>
          <a:ext cx="889000" cy="35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130597</xdr:rowOff>
    </xdr:from>
    <xdr:to>
      <xdr:col>55</xdr:col>
      <xdr:colOff>50800</xdr:colOff>
      <xdr:row>72</xdr:row>
      <xdr:rowOff>60747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30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45524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2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166853</xdr:rowOff>
    </xdr:from>
    <xdr:to>
      <xdr:col>50</xdr:col>
      <xdr:colOff>165100</xdr:colOff>
      <xdr:row>73</xdr:row>
      <xdr:rowOff>97003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5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113530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2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66703</xdr:rowOff>
    </xdr:from>
    <xdr:to>
      <xdr:col>46</xdr:col>
      <xdr:colOff>38100</xdr:colOff>
      <xdr:row>73</xdr:row>
      <xdr:rowOff>168303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5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13380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35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109406</xdr:rowOff>
    </xdr:from>
    <xdr:to>
      <xdr:col>41</xdr:col>
      <xdr:colOff>101600</xdr:colOff>
      <xdr:row>73</xdr:row>
      <xdr:rowOff>39556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4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56083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22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121796</xdr:rowOff>
    </xdr:from>
    <xdr:to>
      <xdr:col>36</xdr:col>
      <xdr:colOff>165100</xdr:colOff>
      <xdr:row>75</xdr:row>
      <xdr:rowOff>51946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8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68473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58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10007</xdr:rowOff>
    </xdr:from>
    <xdr:to>
      <xdr:col>55</xdr:col>
      <xdr:colOff>0</xdr:colOff>
      <xdr:row>97</xdr:row>
      <xdr:rowOff>68720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40657"/>
          <a:ext cx="8382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10007</xdr:rowOff>
    </xdr:from>
    <xdr:to>
      <xdr:col>50</xdr:col>
      <xdr:colOff>114300</xdr:colOff>
      <xdr:row>97</xdr:row>
      <xdr:rowOff>62109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40657"/>
          <a:ext cx="889000" cy="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62109</xdr:rowOff>
    </xdr:from>
    <xdr:to>
      <xdr:col>45</xdr:col>
      <xdr:colOff>177800</xdr:colOff>
      <xdr:row>98</xdr:row>
      <xdr:rowOff>82341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92759"/>
          <a:ext cx="889000" cy="1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72968</xdr:rowOff>
    </xdr:from>
    <xdr:to>
      <xdr:col>41</xdr:col>
      <xdr:colOff>50800</xdr:colOff>
      <xdr:row>98</xdr:row>
      <xdr:rowOff>82341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7506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17920</xdr:rowOff>
    </xdr:from>
    <xdr:to>
      <xdr:col>55</xdr:col>
      <xdr:colOff>50800</xdr:colOff>
      <xdr:row>97</xdr:row>
      <xdr:rowOff>119520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167797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130657</xdr:rowOff>
    </xdr:from>
    <xdr:to>
      <xdr:col>50</xdr:col>
      <xdr:colOff>165100</xdr:colOff>
      <xdr:row>97</xdr:row>
      <xdr:rowOff>60807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51934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8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11309</xdr:rowOff>
    </xdr:from>
    <xdr:to>
      <xdr:col>46</xdr:col>
      <xdr:colOff>38100</xdr:colOff>
      <xdr:row>97</xdr:row>
      <xdr:rowOff>112909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104036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31541</xdr:rowOff>
    </xdr:from>
    <xdr:to>
      <xdr:col>41</xdr:col>
      <xdr:colOff>101600</xdr:colOff>
      <xdr:row>98</xdr:row>
      <xdr:rowOff>133141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124268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22168</xdr:rowOff>
    </xdr:from>
    <xdr:to>
      <xdr:col>36</xdr:col>
      <xdr:colOff>165100</xdr:colOff>
      <xdr:row>98</xdr:row>
      <xdr:rowOff>123768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114895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1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79624</xdr:rowOff>
    </xdr:from>
    <xdr:to>
      <xdr:col>85</xdr:col>
      <xdr:colOff>127000</xdr:colOff>
      <xdr:row>33</xdr:row>
      <xdr:rowOff>127858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737474"/>
          <a:ext cx="8382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64582</xdr:rowOff>
    </xdr:from>
    <xdr:to>
      <xdr:col>81</xdr:col>
      <xdr:colOff>50800</xdr:colOff>
      <xdr:row>33</xdr:row>
      <xdr:rowOff>127858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722432"/>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64582</xdr:rowOff>
    </xdr:from>
    <xdr:to>
      <xdr:col>76</xdr:col>
      <xdr:colOff>114300</xdr:colOff>
      <xdr:row>34</xdr:row>
      <xdr:rowOff>13101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722432"/>
          <a:ext cx="8890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4277</xdr:rowOff>
    </xdr:from>
    <xdr:to>
      <xdr:col>71</xdr:col>
      <xdr:colOff>177800</xdr:colOff>
      <xdr:row>34</xdr:row>
      <xdr:rowOff>13101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83357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28824</xdr:rowOff>
    </xdr:from>
    <xdr:to>
      <xdr:col>85</xdr:col>
      <xdr:colOff>177800</xdr:colOff>
      <xdr:row>33</xdr:row>
      <xdr:rowOff>130424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6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51701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5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77058</xdr:rowOff>
    </xdr:from>
    <xdr:to>
      <xdr:col>81</xdr:col>
      <xdr:colOff>101600</xdr:colOff>
      <xdr:row>34</xdr:row>
      <xdr:rowOff>7208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7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23735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1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13782</xdr:rowOff>
    </xdr:from>
    <xdr:to>
      <xdr:col>76</xdr:col>
      <xdr:colOff>165100</xdr:colOff>
      <xdr:row>33</xdr:row>
      <xdr:rowOff>115382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6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131909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4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133751</xdr:rowOff>
    </xdr:from>
    <xdr:to>
      <xdr:col>72</xdr:col>
      <xdr:colOff>38100</xdr:colOff>
      <xdr:row>34</xdr:row>
      <xdr:rowOff>63901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80428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124927</xdr:rowOff>
    </xdr:from>
    <xdr:to>
      <xdr:col>67</xdr:col>
      <xdr:colOff>101600</xdr:colOff>
      <xdr:row>34</xdr:row>
      <xdr:rowOff>55077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7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71604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13072</xdr:rowOff>
    </xdr:from>
    <xdr:to>
      <xdr:col>85</xdr:col>
      <xdr:colOff>127000</xdr:colOff>
      <xdr:row>56</xdr:row>
      <xdr:rowOff>73634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14272"/>
          <a:ext cx="838200" cy="6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13072</xdr:rowOff>
    </xdr:from>
    <xdr:to>
      <xdr:col>81</xdr:col>
      <xdr:colOff>50800</xdr:colOff>
      <xdr:row>56</xdr:row>
      <xdr:rowOff>143553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14272"/>
          <a:ext cx="889000" cy="1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104904</xdr:rowOff>
    </xdr:from>
    <xdr:to>
      <xdr:col>76</xdr:col>
      <xdr:colOff>114300</xdr:colOff>
      <xdr:row>56</xdr:row>
      <xdr:rowOff>143553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06104"/>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21220</xdr:rowOff>
    </xdr:from>
    <xdr:to>
      <xdr:col>71</xdr:col>
      <xdr:colOff>177800</xdr:colOff>
      <xdr:row>56</xdr:row>
      <xdr:rowOff>104904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22420"/>
          <a:ext cx="889000" cy="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22834</xdr:rowOff>
    </xdr:from>
    <xdr:to>
      <xdr:col>85</xdr:col>
      <xdr:colOff>177800</xdr:colOff>
      <xdr:row>56</xdr:row>
      <xdr:rowOff>124434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133722</xdr:rowOff>
    </xdr:from>
    <xdr:to>
      <xdr:col>81</xdr:col>
      <xdr:colOff>101600</xdr:colOff>
      <xdr:row>56</xdr:row>
      <xdr:rowOff>63872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80399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92753</xdr:rowOff>
    </xdr:from>
    <xdr:to>
      <xdr:col>76</xdr:col>
      <xdr:colOff>165100</xdr:colOff>
      <xdr:row>57</xdr:row>
      <xdr:rowOff>22903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54104</xdr:rowOff>
    </xdr:from>
    <xdr:to>
      <xdr:col>72</xdr:col>
      <xdr:colOff>38100</xdr:colOff>
      <xdr:row>56</xdr:row>
      <xdr:rowOff>155704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146831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141870</xdr:rowOff>
    </xdr:from>
    <xdr:to>
      <xdr:col>67</xdr:col>
      <xdr:colOff>101600</xdr:colOff>
      <xdr:row>56</xdr:row>
      <xdr:rowOff>72020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88547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97295</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1845"/>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32569</xdr:rowOff>
    </xdr:from>
    <xdr:to>
      <xdr:col>81</xdr:col>
      <xdr:colOff>50800</xdr:colOff>
      <xdr:row>79</xdr:row>
      <xdr:rowOff>97295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77119"/>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133218</xdr:rowOff>
    </xdr:from>
    <xdr:to>
      <xdr:col>76</xdr:col>
      <xdr:colOff>114300</xdr:colOff>
      <xdr:row>79</xdr:row>
      <xdr:rowOff>32569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163418"/>
          <a:ext cx="889000" cy="4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83901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133218</xdr:rowOff>
    </xdr:from>
    <xdr:to>
      <xdr:col>71</xdr:col>
      <xdr:colOff>177800</xdr:colOff>
      <xdr:row>78</xdr:row>
      <xdr:rowOff>51885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163418"/>
          <a:ext cx="889000" cy="26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78415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46495</xdr:rowOff>
    </xdr:from>
    <xdr:to>
      <xdr:col>81</xdr:col>
      <xdr:colOff>101600</xdr:colOff>
      <xdr:row>79</xdr:row>
      <xdr:rowOff>148095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139222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83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153219</xdr:rowOff>
    </xdr:from>
    <xdr:to>
      <xdr:col>76</xdr:col>
      <xdr:colOff>165100</xdr:colOff>
      <xdr:row>79</xdr:row>
      <xdr:rowOff>83369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99896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30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82418</xdr:rowOff>
    </xdr:from>
    <xdr:to>
      <xdr:col>72</xdr:col>
      <xdr:colOff>38100</xdr:colOff>
      <xdr:row>77</xdr:row>
      <xdr:rowOff>12568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1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29094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8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1085</xdr:rowOff>
    </xdr:from>
    <xdr:to>
      <xdr:col>67</xdr:col>
      <xdr:colOff>101600</xdr:colOff>
      <xdr:row>78</xdr:row>
      <xdr:rowOff>102685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119212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1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143796</xdr:rowOff>
    </xdr:from>
    <xdr:to>
      <xdr:col>85</xdr:col>
      <xdr:colOff>127000</xdr:colOff>
      <xdr:row>94</xdr:row>
      <xdr:rowOff>5893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088646"/>
          <a:ext cx="8382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5893</xdr:rowOff>
    </xdr:from>
    <xdr:to>
      <xdr:col>81</xdr:col>
      <xdr:colOff>50800</xdr:colOff>
      <xdr:row>94</xdr:row>
      <xdr:rowOff>79921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122193"/>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79921</xdr:rowOff>
    </xdr:from>
    <xdr:to>
      <xdr:col>76</xdr:col>
      <xdr:colOff>114300</xdr:colOff>
      <xdr:row>94</xdr:row>
      <xdr:rowOff>80741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96221"/>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80741</xdr:rowOff>
    </xdr:from>
    <xdr:to>
      <xdr:col>71</xdr:col>
      <xdr:colOff>177800</xdr:colOff>
      <xdr:row>94</xdr:row>
      <xdr:rowOff>103772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197041"/>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92996</xdr:rowOff>
    </xdr:from>
    <xdr:to>
      <xdr:col>85</xdr:col>
      <xdr:colOff>177800</xdr:colOff>
      <xdr:row>94</xdr:row>
      <xdr:rowOff>23146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0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115873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126543</xdr:rowOff>
    </xdr:from>
    <xdr:to>
      <xdr:col>81</xdr:col>
      <xdr:colOff>101600</xdr:colOff>
      <xdr:row>94</xdr:row>
      <xdr:rowOff>56693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73220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29121</xdr:rowOff>
    </xdr:from>
    <xdr:to>
      <xdr:col>76</xdr:col>
      <xdr:colOff>165100</xdr:colOff>
      <xdr:row>94</xdr:row>
      <xdr:rowOff>130721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147248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2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29941</xdr:rowOff>
    </xdr:from>
    <xdr:to>
      <xdr:col>72</xdr:col>
      <xdr:colOff>38100</xdr:colOff>
      <xdr:row>94</xdr:row>
      <xdr:rowOff>131541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1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148068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52972</xdr:rowOff>
    </xdr:from>
    <xdr:to>
      <xdr:col>67</xdr:col>
      <xdr:colOff>101600</xdr:colOff>
      <xdr:row>94</xdr:row>
      <xdr:rowOff>154572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171099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594,449</a:t>
          </a:r>
          <a:r>
            <a:rPr kumimoji="1" lang="ja-JP" altLang="en-US" sz="1300">
              <a:latin typeface="ＭＳ Ｐゴシック" panose="020B0600070205080204" pitchFamily="50" charset="-128"/>
              <a:ea typeface="ＭＳ Ｐゴシック" panose="020B0600070205080204" pitchFamily="50" charset="-128"/>
            </a:rPr>
            <a:t>円である。類似団体平均と比較すると、農林水産業費、商工費、消防費が高い。  </a:t>
          </a:r>
        </a:p>
        <a:p>
          <a:r>
            <a:rPr kumimoji="1" lang="ja-JP" altLang="en-US" sz="1300">
              <a:latin typeface="ＭＳ Ｐゴシック" panose="020B0600070205080204" pitchFamily="50" charset="-128"/>
              <a:ea typeface="ＭＳ Ｐゴシック" panose="020B0600070205080204" pitchFamily="50" charset="-128"/>
            </a:rPr>
            <a:t>　農林水産業費は、土地改良事業費補助金の影響で増加している。  </a:t>
          </a:r>
        </a:p>
        <a:p>
          <a:r>
            <a:rPr kumimoji="1" lang="ja-JP" altLang="en-US" sz="1300">
              <a:latin typeface="ＭＳ Ｐゴシック" panose="020B0600070205080204" pitchFamily="50" charset="-128"/>
              <a:ea typeface="ＭＳ Ｐゴシック" panose="020B0600070205080204" pitchFamily="50" charset="-128"/>
            </a:rPr>
            <a:t>　商工費は、那須高原友愛の森整備費の増加に加え、観光地として観光施設管理費や観光推進費が類似団体平均より高いことが要因である。  </a:t>
          </a:r>
        </a:p>
        <a:p>
          <a:r>
            <a:rPr kumimoji="1" lang="ja-JP" altLang="en-US" sz="1300">
              <a:latin typeface="ＭＳ Ｐゴシック" panose="020B0600070205080204" pitchFamily="50" charset="-128"/>
              <a:ea typeface="ＭＳ Ｐゴシック" panose="020B0600070205080204" pitchFamily="50" charset="-128"/>
            </a:rPr>
            <a:t>　消防費は、常備消防費の高止まりに加え、消防団詰所の新築工事や消防ポンプ車両の購入による影響が大きい。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財政調整基金残高は、取崩額を上回る決算剰余金を積み立てたため、前年度比</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29.81</a:t>
          </a:r>
          <a:r>
            <a:rPr kumimoji="1" lang="ja-JP" altLang="en-US" sz="1400">
              <a:latin typeface="ＭＳ ゴシック" pitchFamily="49" charset="-128"/>
              <a:ea typeface="ＭＳ ゴシック" pitchFamily="49" charset="-128"/>
            </a:rPr>
            <a:t>％となった。  </a:t>
          </a:r>
        </a:p>
        <a:p>
          <a:r>
            <a:rPr kumimoji="1" lang="ja-JP" altLang="en-US" sz="1400">
              <a:latin typeface="ＭＳ ゴシック" pitchFamily="49" charset="-128"/>
              <a:ea typeface="ＭＳ ゴシック" pitchFamily="49" charset="-128"/>
            </a:rPr>
            <a:t>　実質収支額は黒字を維持しており、実質単年度収支についても、令和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年度以降、普通交付税の増加等により継続的な黒字を確保している。</a:t>
          </a:r>
        </a:p>
        <a:p>
          <a:r>
            <a:rPr kumimoji="1" lang="ja-JP" altLang="en-US" sz="1400">
              <a:latin typeface="ＭＳ ゴシック" pitchFamily="49" charset="-128"/>
              <a:ea typeface="ＭＳ ゴシック" pitchFamily="49" charset="-128"/>
            </a:rPr>
            <a:t>　今後も職員数の適正化、事務事業の見直し、公共施設等の適正管理を推進し、健全な行財政運営に努める。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p>
        <a:p>
          <a:r>
            <a:rPr kumimoji="1" lang="ja-JP" altLang="en-US" sz="1400">
              <a:latin typeface="ＭＳ ゴシック" pitchFamily="49" charset="-128"/>
              <a:ea typeface="ＭＳ ゴシック" pitchFamily="49" charset="-128"/>
            </a:rPr>
            <a:t>　今後も引き続きすべての会計において、将来にわたり健全な財政運営を維持するよう行財政改革に努める。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「元利償還金」の増加は、令和元年東日本台風による災害復旧債などの影響によるものである。  </a:t>
          </a:r>
        </a:p>
        <a:p>
          <a:r>
            <a:rPr kumimoji="1" lang="ja-JP" altLang="en-US" sz="1400">
              <a:latin typeface="ＭＳ ゴシック" pitchFamily="49" charset="-128"/>
              <a:ea typeface="ＭＳ ゴシック" pitchFamily="49" charset="-128"/>
            </a:rPr>
            <a:t>　「公共施設等総合管理計画」に基づき、公共施設の長寿命化や更新、縮小・廃止などを計画的に進める。これにより、大規模投資事業の実施時期を整理し、計画的な積立を行うなど起債への依存を抑えた財政運営を目指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地方債の発行抑制による残高の減少に加え、決算剰余金を中心とした積立や、ふるさと納税額の増加、普通交付税の追加交付分の積立による充当可能基金の増加により、将来負担比率の分子は▲</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百万円となり、マイナスとなった。  </a:t>
          </a:r>
        </a:p>
        <a:p>
          <a:r>
            <a:rPr kumimoji="1" lang="ja-JP" altLang="en-US" sz="1400">
              <a:latin typeface="ＭＳ ゴシック" pitchFamily="49" charset="-128"/>
              <a:ea typeface="ＭＳ ゴシック" pitchFamily="49" charset="-128"/>
            </a:rPr>
            <a:t>　今後も「公共施設等総合管理計画」に基づき、公共施設の長寿命化や更新、縮小・廃止などを進める中で、事業の優先度を的確に把握し、大規模投資事業の実施時期を整理しながら、計画的な基金の積立を行う。これにより、起債への過度な依存を避け、持続可能な財政運営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決算剰余金の積み立てや減債基金への普通交付税追加交付分（臨財債償還基金費分）の積み立て、公共施設等整備基金への計画的な積み立て、ふるさと納税寄附額のふるさと那須町応援基金への積み立て等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への対応に加え、災害の頻発化・激甚化や行政需要の高度化・多様化、地域経済の低迷による税収減などに備え、財政調整基金、減債基金及び公共施設等整備基金を中心に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ふるさと那須町応援基金：子育て支援、地域産業の振興、環境保全、福祉、教育等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公共施設等整備基金：文化教育施設、防災防火施設、水資源施設その他公共施設の整備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総合運動公園整備基金：総合運動公園の整備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ふるさと創生事業基金：活力と魅力あふれる豊かなまちづくり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森を育む基金：間伐や人材育成、担い手確保、木材利用の促進や普及啓発等の森林整備促進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百万円を取り崩した一方、ふるさと納税寄付額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公共施設等整備基金：橋りょう撤去費用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百万円、定住促進住宅分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百万円、学校施設国庫返還金相当分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百万円を積み立てたが、森を育む事業および友愛の森再整備事業で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その他の特定目的基金：設置目的に応じた事業の財源として取り崩しを実施。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ふるさと那須町応援基金：ふるさと納税寄付額に応じて積み立て、翌年度に特定目的事業の財源として活用。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公共施設等整備基金：老朽化した公共施設の改修・更新費用に活用するため、計画的に積み立てを継続。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森を育む基金：森林環境譲与税額に応じて積み立て、翌年度に対象事業の財源として取り崩し。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老朽化が進む公共施設への対応に加え、災害の頻発化・激甚化、行政需要の高度化・多様化、地域経済の低迷による税収減などに備え、計画的な積み立てを継続する。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繰越金が当初見込みを上回ったため取り崩しを見送り、さらに普通交付税の追加交付分（臨財債償還基金費分）を積み立てたことで、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今後の公債費の推移を考慮し、年度間の負担を平準化できるよう、計画的に取り崩しと積み立てを実施する。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15625002</v>
      </c>
      <c r="BO4" s="436"/>
      <c r="BP4" s="436"/>
      <c r="BQ4" s="436"/>
      <c r="BR4" s="436"/>
      <c r="BS4" s="436"/>
      <c r="BT4" s="436"/>
      <c r="BU4" s="437"/>
      <c r="BV4" s="435">
        <v>15023691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15</v>
      </c>
      <c r="CU4" s="576"/>
      <c r="CV4" s="576"/>
      <c r="CW4" s="576"/>
      <c r="CX4" s="576"/>
      <c r="CY4" s="576"/>
      <c r="CZ4" s="576"/>
      <c r="DA4" s="577"/>
      <c r="DB4" s="575">
        <v>14.6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14273314</v>
      </c>
      <c r="BO5" s="407"/>
      <c r="BP5" s="407"/>
      <c r="BQ5" s="407"/>
      <c r="BR5" s="407"/>
      <c r="BS5" s="407"/>
      <c r="BT5" s="407"/>
      <c r="BU5" s="408"/>
      <c r="BV5" s="406">
        <v>13818934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90.9</v>
      </c>
      <c r="CU5" s="404"/>
      <c r="CV5" s="404"/>
      <c r="CW5" s="404"/>
      <c r="CX5" s="404"/>
      <c r="CY5" s="404"/>
      <c r="CZ5" s="404"/>
      <c r="DA5" s="405"/>
      <c r="DB5" s="403">
        <v>90.4</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1351688</v>
      </c>
      <c r="BO6" s="407"/>
      <c r="BP6" s="407"/>
      <c r="BQ6" s="407"/>
      <c r="BR6" s="407"/>
      <c r="BS6" s="407"/>
      <c r="BT6" s="407"/>
      <c r="BU6" s="408"/>
      <c r="BV6" s="406">
        <v>1204757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91.8</v>
      </c>
      <c r="CU6" s="550"/>
      <c r="CV6" s="550"/>
      <c r="CW6" s="550"/>
      <c r="CX6" s="550"/>
      <c r="CY6" s="550"/>
      <c r="CZ6" s="550"/>
      <c r="DA6" s="551"/>
      <c r="DB6" s="549">
        <v>92.6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148260</v>
      </c>
      <c r="BO7" s="407"/>
      <c r="BP7" s="407"/>
      <c r="BQ7" s="407"/>
      <c r="BR7" s="407"/>
      <c r="BS7" s="407"/>
      <c r="BT7" s="407"/>
      <c r="BU7" s="408"/>
      <c r="BV7" s="406">
        <v>43840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8020942</v>
      </c>
      <c r="CU7" s="407"/>
      <c r="CV7" s="407"/>
      <c r="CW7" s="407"/>
      <c r="CX7" s="407"/>
      <c r="CY7" s="407"/>
      <c r="CZ7" s="407"/>
      <c r="DA7" s="408"/>
      <c r="DB7" s="406">
        <v>7930134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1203428</v>
      </c>
      <c r="BO8" s="407"/>
      <c r="BP8" s="407"/>
      <c r="BQ8" s="407"/>
      <c r="BR8" s="407"/>
      <c r="BS8" s="407"/>
      <c r="BT8" s="407"/>
      <c r="BU8" s="408"/>
      <c r="BV8" s="406">
        <v>1160917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0.69</v>
      </c>
      <c r="CU8" s="510"/>
      <c r="CV8" s="510"/>
      <c r="CW8" s="510"/>
      <c r="CX8" s="510"/>
      <c r="CY8" s="510"/>
      <c r="CZ8" s="510"/>
      <c r="DA8" s="511"/>
      <c r="DB8" s="509">
        <v>0.71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23956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42511</v>
      </c>
      <c r="BO9" s="407"/>
      <c r="BP9" s="407"/>
      <c r="BQ9" s="407"/>
      <c r="BR9" s="407"/>
      <c r="BS9" s="407"/>
      <c r="BT9" s="407"/>
      <c r="BU9" s="408"/>
      <c r="BV9" s="406">
        <v>256770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10.6</v>
      </c>
      <c r="CU9" s="404"/>
      <c r="CV9" s="404"/>
      <c r="CW9" s="404"/>
      <c r="CX9" s="404"/>
      <c r="CY9" s="404"/>
      <c r="CZ9" s="404"/>
      <c r="DA9" s="405"/>
      <c r="DB9" s="403">
        <v>10.8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24919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583053</v>
      </c>
      <c r="BO10" s="407"/>
      <c r="BP10" s="407"/>
      <c r="BQ10" s="407"/>
      <c r="BR10" s="407"/>
      <c r="BS10" s="407"/>
      <c r="BT10" s="407"/>
      <c r="BU10" s="408"/>
      <c r="BV10" s="406">
        <v>534050</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119</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24011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119</v>
      </c>
      <c r="AV12" s="465"/>
      <c r="AW12" s="465"/>
      <c r="AX12" s="465"/>
      <c r="AY12" s="420" t="s">
        <v>128</v>
      </c>
      <c r="AZ12" s="421"/>
      <c r="BA12" s="421"/>
      <c r="BB12" s="421"/>
      <c r="BC12" s="421"/>
      <c r="BD12" s="421"/>
      <c r="BE12" s="421"/>
      <c r="BF12" s="421"/>
      <c r="BG12" s="421"/>
      <c r="BH12" s="421"/>
      <c r="BI12" s="421"/>
      <c r="BJ12" s="421"/>
      <c r="BK12" s="421"/>
      <c r="BL12" s="421"/>
      <c r="BM12" s="422"/>
      <c r="BN12" s="406">
        <v>294900</v>
      </c>
      <c r="BO12" s="407"/>
      <c r="BP12" s="407"/>
      <c r="BQ12" s="407"/>
      <c r="BR12" s="407"/>
      <c r="BS12" s="407"/>
      <c r="BT12" s="407"/>
      <c r="BU12" s="408"/>
      <c r="BV12" s="406">
        <v>400000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23542</v>
      </c>
      <c r="S13" s="494"/>
      <c r="T13" s="494"/>
      <c r="U13" s="494"/>
      <c r="V13" s="495"/>
      <c r="W13" s="496" t="s">
        <v>131</v>
      </c>
      <c r="X13" s="392"/>
      <c r="Y13" s="392"/>
      <c r="Z13" s="392"/>
      <c r="AA13" s="392"/>
      <c r="AB13" s="393"/>
      <c r="AC13" s="359">
        <v>1506</v>
      </c>
      <c r="AD13" s="360"/>
      <c r="AE13" s="360"/>
      <c r="AF13" s="360"/>
      <c r="AG13" s="361"/>
      <c r="AH13" s="359">
        <v>1593</v>
      </c>
      <c r="AI13" s="360"/>
      <c r="AJ13" s="360"/>
      <c r="AK13" s="360"/>
      <c r="AL13" s="419"/>
      <c r="AM13" s="463" t="s">
        <v>132</v>
      </c>
      <c r="AN13" s="363"/>
      <c r="AO13" s="363"/>
      <c r="AP13" s="363"/>
      <c r="AQ13" s="363"/>
      <c r="AR13" s="363"/>
      <c r="AS13" s="363"/>
      <c r="AT13" s="364"/>
      <c r="AU13" s="464" t="s">
        <v>119</v>
      </c>
      <c r="AV13" s="465"/>
      <c r="AW13" s="465"/>
      <c r="AX13" s="465"/>
      <c r="AY13" s="420" t="s">
        <v>133</v>
      </c>
      <c r="AZ13" s="421"/>
      <c r="BA13" s="421"/>
      <c r="BB13" s="421"/>
      <c r="BC13" s="421"/>
      <c r="BD13" s="421"/>
      <c r="BE13" s="421"/>
      <c r="BF13" s="421"/>
      <c r="BG13" s="421"/>
      <c r="BH13" s="421"/>
      <c r="BI13" s="421"/>
      <c r="BJ13" s="421"/>
      <c r="BK13" s="421"/>
      <c r="BL13" s="421"/>
      <c r="BM13" s="422"/>
      <c r="BN13" s="406">
        <v>330664</v>
      </c>
      <c r="BO13" s="407"/>
      <c r="BP13" s="407"/>
      <c r="BQ13" s="407"/>
      <c r="BR13" s="407"/>
      <c r="BS13" s="407"/>
      <c r="BT13" s="407"/>
      <c r="BU13" s="408"/>
      <c r="BV13" s="406">
        <v>390820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7.1</v>
      </c>
      <c r="CU13" s="404"/>
      <c r="CV13" s="404"/>
      <c r="CW13" s="404"/>
      <c r="CX13" s="404"/>
      <c r="CY13" s="404"/>
      <c r="CZ13" s="404"/>
      <c r="DA13" s="405"/>
      <c r="DB13" s="403">
        <v>7.1</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24281</v>
      </c>
      <c r="S14" s="494"/>
      <c r="T14" s="494"/>
      <c r="U14" s="494"/>
      <c r="V14" s="495"/>
      <c r="W14" s="497"/>
      <c r="X14" s="395"/>
      <c r="Y14" s="395"/>
      <c r="Z14" s="395"/>
      <c r="AA14" s="395"/>
      <c r="AB14" s="396"/>
      <c r="AC14" s="486">
        <v>14.1</v>
      </c>
      <c r="AD14" s="487"/>
      <c r="AE14" s="487"/>
      <c r="AF14" s="487"/>
      <c r="AG14" s="488"/>
      <c r="AH14" s="486">
        <v>14.1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23863</v>
      </c>
      <c r="S15" s="494"/>
      <c r="T15" s="494"/>
      <c r="U15" s="494"/>
      <c r="V15" s="495"/>
      <c r="W15" s="496" t="s">
        <v>137</v>
      </c>
      <c r="X15" s="392"/>
      <c r="Y15" s="392"/>
      <c r="Z15" s="392"/>
      <c r="AA15" s="392"/>
      <c r="AB15" s="393"/>
      <c r="AC15" s="359">
        <v>2507</v>
      </c>
      <c r="AD15" s="360"/>
      <c r="AE15" s="360"/>
      <c r="AF15" s="360"/>
      <c r="AG15" s="361"/>
      <c r="AH15" s="359">
        <v>2676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4541364</v>
      </c>
      <c r="BO15" s="436"/>
      <c r="BP15" s="436"/>
      <c r="BQ15" s="436"/>
      <c r="BR15" s="436"/>
      <c r="BS15" s="436"/>
      <c r="BT15" s="436"/>
      <c r="BU15" s="437"/>
      <c r="BV15" s="435">
        <v>4456120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23.5</v>
      </c>
      <c r="AD16" s="487"/>
      <c r="AE16" s="487"/>
      <c r="AF16" s="487"/>
      <c r="AG16" s="488"/>
      <c r="AH16" s="486">
        <v>23.8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6671200</v>
      </c>
      <c r="BO16" s="407"/>
      <c r="BP16" s="407"/>
      <c r="BQ16" s="407"/>
      <c r="BR16" s="407"/>
      <c r="BS16" s="407"/>
      <c r="BT16" s="407"/>
      <c r="BU16" s="408"/>
      <c r="BV16" s="406">
        <v>6501702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6636</v>
      </c>
      <c r="AD17" s="360"/>
      <c r="AE17" s="360"/>
      <c r="AF17" s="360"/>
      <c r="AG17" s="361"/>
      <c r="AH17" s="359">
        <v>6989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5805226</v>
      </c>
      <c r="BO17" s="407"/>
      <c r="BP17" s="407"/>
      <c r="BQ17" s="407"/>
      <c r="BR17" s="407"/>
      <c r="BS17" s="407"/>
      <c r="BT17" s="407"/>
      <c r="BU17" s="408"/>
      <c r="BV17" s="406">
        <v>5692289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372.34</v>
      </c>
      <c r="M18" s="459"/>
      <c r="N18" s="459"/>
      <c r="O18" s="459"/>
      <c r="P18" s="459"/>
      <c r="Q18" s="459"/>
      <c r="R18" s="460"/>
      <c r="S18" s="460"/>
      <c r="T18" s="460"/>
      <c r="U18" s="460"/>
      <c r="V18" s="461"/>
      <c r="W18" s="477"/>
      <c r="X18" s="478"/>
      <c r="Y18" s="478"/>
      <c r="Z18" s="478"/>
      <c r="AA18" s="478"/>
      <c r="AB18" s="502"/>
      <c r="AC18" s="376">
        <v>62.3</v>
      </c>
      <c r="AD18" s="377"/>
      <c r="AE18" s="377"/>
      <c r="AF18" s="377"/>
      <c r="AG18" s="462"/>
      <c r="AH18" s="376">
        <v>62.1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7615290</v>
      </c>
      <c r="BO18" s="407"/>
      <c r="BP18" s="407"/>
      <c r="BQ18" s="407"/>
      <c r="BR18" s="407"/>
      <c r="BS18" s="407"/>
      <c r="BT18" s="407"/>
      <c r="BU18" s="408"/>
      <c r="BV18" s="406">
        <v>7457582</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64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10881996</v>
      </c>
      <c r="BO19" s="407"/>
      <c r="BP19" s="407"/>
      <c r="BQ19" s="407"/>
      <c r="BR19" s="407"/>
      <c r="BS19" s="407"/>
      <c r="BT19" s="407"/>
      <c r="BU19" s="408"/>
      <c r="BV19" s="406">
        <v>10418570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9110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10623202</v>
      </c>
      <c r="BO22" s="436"/>
      <c r="BP22" s="436"/>
      <c r="BQ22" s="436"/>
      <c r="BR22" s="436"/>
      <c r="BS22" s="436"/>
      <c r="BT22" s="436"/>
      <c r="BU22" s="437"/>
      <c r="BV22" s="435">
        <v>11207341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9428977</v>
      </c>
      <c r="BO23" s="407"/>
      <c r="BP23" s="407"/>
      <c r="BQ23" s="407"/>
      <c r="BR23" s="407"/>
      <c r="BS23" s="407"/>
      <c r="BT23" s="407"/>
      <c r="BU23" s="408"/>
      <c r="BV23" s="406">
        <v>10189980</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7850</v>
      </c>
      <c r="R24" s="360"/>
      <c r="S24" s="360"/>
      <c r="T24" s="360"/>
      <c r="U24" s="360"/>
      <c r="V24" s="361"/>
      <c r="W24" s="449"/>
      <c r="X24" s="386"/>
      <c r="Y24" s="387"/>
      <c r="Z24" s="362" t="s">
        <v>162</v>
      </c>
      <c r="AA24" s="363"/>
      <c r="AB24" s="363"/>
      <c r="AC24" s="363"/>
      <c r="AD24" s="363"/>
      <c r="AE24" s="363"/>
      <c r="AF24" s="363"/>
      <c r="AG24" s="364"/>
      <c r="AH24" s="359">
        <v>247</v>
      </c>
      <c r="AI24" s="360"/>
      <c r="AJ24" s="360"/>
      <c r="AK24" s="360"/>
      <c r="AL24" s="361"/>
      <c r="AM24" s="359">
        <v>707902</v>
      </c>
      <c r="AN24" s="360"/>
      <c r="AO24" s="360"/>
      <c r="AP24" s="360"/>
      <c r="AQ24" s="360"/>
      <c r="AR24" s="361"/>
      <c r="AS24" s="359">
        <v>2866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4801862</v>
      </c>
      <c r="BO24" s="407"/>
      <c r="BP24" s="407"/>
      <c r="BQ24" s="407"/>
      <c r="BR24" s="407"/>
      <c r="BS24" s="407"/>
      <c r="BT24" s="407"/>
      <c r="BU24" s="408"/>
      <c r="BV24" s="406">
        <v>4956308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6400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1875645</v>
      </c>
      <c r="BO25" s="436"/>
      <c r="BP25" s="436"/>
      <c r="BQ25" s="436"/>
      <c r="BR25" s="436"/>
      <c r="BS25" s="436"/>
      <c r="BT25" s="436"/>
      <c r="BU25" s="437"/>
      <c r="BV25" s="435">
        <v>1595437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6200</v>
      </c>
      <c r="R26" s="360"/>
      <c r="S26" s="360"/>
      <c r="T26" s="360"/>
      <c r="U26" s="360"/>
      <c r="V26" s="361"/>
      <c r="W26" s="449"/>
      <c r="X26" s="386"/>
      <c r="Y26" s="387"/>
      <c r="Z26" s="362" t="s">
        <v>168</v>
      </c>
      <c r="AA26" s="417"/>
      <c r="AB26" s="417"/>
      <c r="AC26" s="417"/>
      <c r="AD26" s="417"/>
      <c r="AE26" s="417"/>
      <c r="AF26" s="417"/>
      <c r="AG26" s="418"/>
      <c r="AH26" s="359">
        <v>12</v>
      </c>
      <c r="AI26" s="360"/>
      <c r="AJ26" s="360"/>
      <c r="AK26" s="360"/>
      <c r="AL26" s="361"/>
      <c r="AM26" s="359">
        <v>28548</v>
      </c>
      <c r="AN26" s="360"/>
      <c r="AO26" s="360"/>
      <c r="AP26" s="360"/>
      <c r="AQ26" s="360"/>
      <c r="AR26" s="361"/>
      <c r="AS26" s="359">
        <v>2379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3550</v>
      </c>
      <c r="R27" s="360"/>
      <c r="S27" s="360"/>
      <c r="T27" s="360"/>
      <c r="U27" s="360"/>
      <c r="V27" s="361"/>
      <c r="W27" s="449"/>
      <c r="X27" s="386"/>
      <c r="Y27" s="387"/>
      <c r="Z27" s="362" t="s">
        <v>171</v>
      </c>
      <c r="AA27" s="363"/>
      <c r="AB27" s="363"/>
      <c r="AC27" s="363"/>
      <c r="AD27" s="363"/>
      <c r="AE27" s="363"/>
      <c r="AF27" s="363"/>
      <c r="AG27" s="364"/>
      <c r="AH27" s="359">
        <v>5</v>
      </c>
      <c r="AI27" s="360"/>
      <c r="AJ27" s="360"/>
      <c r="AK27" s="360"/>
      <c r="AL27" s="361"/>
      <c r="AM27" s="359">
        <v>18795</v>
      </c>
      <c r="AN27" s="360"/>
      <c r="AO27" s="360"/>
      <c r="AP27" s="360"/>
      <c r="AQ27" s="360"/>
      <c r="AR27" s="361"/>
      <c r="AS27" s="359">
        <v>3759</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645151</v>
      </c>
      <c r="BO27" s="441"/>
      <c r="BP27" s="441"/>
      <c r="BQ27" s="441"/>
      <c r="BR27" s="441"/>
      <c r="BS27" s="441"/>
      <c r="BT27" s="441"/>
      <c r="BU27" s="442"/>
      <c r="BV27" s="440">
        <v>645051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2750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2390803</v>
      </c>
      <c r="BO28" s="436"/>
      <c r="BP28" s="436"/>
      <c r="BQ28" s="436"/>
      <c r="BR28" s="436"/>
      <c r="BS28" s="436"/>
      <c r="BT28" s="436"/>
      <c r="BU28" s="437"/>
      <c r="BV28" s="435">
        <v>2102650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11</v>
      </c>
      <c r="M29" s="360"/>
      <c r="N29" s="360"/>
      <c r="O29" s="360"/>
      <c r="P29" s="361"/>
      <c r="Q29" s="359">
        <v>2500</v>
      </c>
      <c r="R29" s="360"/>
      <c r="S29" s="360"/>
      <c r="T29" s="360"/>
      <c r="U29" s="360"/>
      <c r="V29" s="361"/>
      <c r="W29" s="450"/>
      <c r="X29" s="451"/>
      <c r="Y29" s="452"/>
      <c r="Z29" s="362" t="s">
        <v>177</v>
      </c>
      <c r="AA29" s="363"/>
      <c r="AB29" s="363"/>
      <c r="AC29" s="363"/>
      <c r="AD29" s="363"/>
      <c r="AE29" s="363"/>
      <c r="AF29" s="363"/>
      <c r="AG29" s="364"/>
      <c r="AH29" s="359">
        <v>252</v>
      </c>
      <c r="AI29" s="360"/>
      <c r="AJ29" s="360"/>
      <c r="AK29" s="360"/>
      <c r="AL29" s="361"/>
      <c r="AM29" s="359">
        <v>726697</v>
      </c>
      <c r="AN29" s="360"/>
      <c r="AO29" s="360"/>
      <c r="AP29" s="360"/>
      <c r="AQ29" s="360"/>
      <c r="AR29" s="361"/>
      <c r="AS29" s="359">
        <v>2884</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593312</v>
      </c>
      <c r="BO29" s="407"/>
      <c r="BP29" s="407"/>
      <c r="BQ29" s="407"/>
      <c r="BR29" s="407"/>
      <c r="BS29" s="407"/>
      <c r="BT29" s="407"/>
      <c r="BU29" s="408"/>
      <c r="BV29" s="406">
        <v>552407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1807926</v>
      </c>
      <c r="BO30" s="441"/>
      <c r="BP30" s="441"/>
      <c r="BQ30" s="441"/>
      <c r="BR30" s="441"/>
      <c r="BS30" s="441"/>
      <c r="BT30" s="441"/>
      <c r="BU30" s="442"/>
      <c r="BV30" s="440">
        <v>1470711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那須地区広域行政事務組合(一般会計)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那須未来株式会社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那須地区広域行政事務組合(広域クリーンセンター大田原事業特別会計)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那須町農業公社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那須地区広域行政事務組合(黒羽グリーンオアシス事業特別会計)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那須地区広域行政事務組合(那須グリーンネクサス事業特別会計)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那須地区消防組合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黒磯那須共同火葬場組合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黒磯那須公設地方卸売市場事務組合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栃木県市町村総合事務組合(一般会計)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栃木県市町村総合事務組合(特別会計)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栃木県後期高齢者医療広域連合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eUuck8MWORzbdTeRA4wH4iJN/fSEdmnEfdAJhKkxp6TcjefRzMYEJiQZ9F9KZsthlwIjmoqfIfNlvehQuhp6iw==" saltValue="s9s5M+QBzzITT3MIB8FU6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5135517</v>
      </c>
      <c r="S5" s="664"/>
      <c r="T5" s="664"/>
      <c r="U5" s="664"/>
      <c r="V5" s="664"/>
      <c r="W5" s="664"/>
      <c r="X5" s="664"/>
      <c r="Y5" s="689"/>
      <c r="Z5" s="702">
        <v>32.9</v>
      </c>
      <c r="AA5" s="702"/>
      <c r="AB5" s="702"/>
      <c r="AC5" s="702"/>
      <c r="AD5" s="703">
        <v>5135517</v>
      </c>
      <c r="AE5" s="703"/>
      <c r="AF5" s="703"/>
      <c r="AG5" s="703"/>
      <c r="AH5" s="703"/>
      <c r="AI5" s="703"/>
      <c r="AJ5" s="703"/>
      <c r="AK5" s="703"/>
      <c r="AL5" s="690">
        <v>61.9</v>
      </c>
      <c r="AM5" s="672"/>
      <c r="AN5" s="672"/>
      <c r="AO5" s="691"/>
      <c r="AP5" s="666" t="s">
        <v>216</v>
      </c>
      <c r="AQ5" s="667"/>
      <c r="AR5" s="667"/>
      <c r="AS5" s="667"/>
      <c r="AT5" s="667"/>
      <c r="AU5" s="667"/>
      <c r="AV5" s="667"/>
      <c r="AW5" s="667"/>
      <c r="AX5" s="667"/>
      <c r="AY5" s="667"/>
      <c r="AZ5" s="667"/>
      <c r="BA5" s="667"/>
      <c r="BB5" s="667"/>
      <c r="BC5" s="667"/>
      <c r="BD5" s="667"/>
      <c r="BE5" s="667"/>
      <c r="BF5" s="668"/>
      <c r="BG5" s="608">
        <v>4952191</v>
      </c>
      <c r="BH5" s="609"/>
      <c r="BI5" s="609"/>
      <c r="BJ5" s="609"/>
      <c r="BK5" s="609"/>
      <c r="BL5" s="609"/>
      <c r="BM5" s="609"/>
      <c r="BN5" s="610"/>
      <c r="BO5" s="646">
        <v>96.4</v>
      </c>
      <c r="BP5" s="646"/>
      <c r="BQ5" s="646"/>
      <c r="BR5" s="646"/>
      <c r="BS5" s="647">
        <v>42756</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195606</v>
      </c>
      <c r="S6" s="609"/>
      <c r="T6" s="609"/>
      <c r="U6" s="609"/>
      <c r="V6" s="609"/>
      <c r="W6" s="609"/>
      <c r="X6" s="609"/>
      <c r="Y6" s="610"/>
      <c r="Z6" s="646">
        <v>1.3</v>
      </c>
      <c r="AA6" s="646"/>
      <c r="AB6" s="646"/>
      <c r="AC6" s="646"/>
      <c r="AD6" s="647">
        <v>195606</v>
      </c>
      <c r="AE6" s="647"/>
      <c r="AF6" s="647"/>
      <c r="AG6" s="647"/>
      <c r="AH6" s="647"/>
      <c r="AI6" s="647"/>
      <c r="AJ6" s="647"/>
      <c r="AK6" s="647"/>
      <c r="AL6" s="611">
        <v>2.4</v>
      </c>
      <c r="AM6" s="612"/>
      <c r="AN6" s="612"/>
      <c r="AO6" s="648"/>
      <c r="AP6" s="605" t="s">
        <v>221</v>
      </c>
      <c r="AQ6" s="606"/>
      <c r="AR6" s="606"/>
      <c r="AS6" s="606"/>
      <c r="AT6" s="606"/>
      <c r="AU6" s="606"/>
      <c r="AV6" s="606"/>
      <c r="AW6" s="606"/>
      <c r="AX6" s="606"/>
      <c r="AY6" s="606"/>
      <c r="AZ6" s="606"/>
      <c r="BA6" s="606"/>
      <c r="BB6" s="606"/>
      <c r="BC6" s="606"/>
      <c r="BD6" s="606"/>
      <c r="BE6" s="606"/>
      <c r="BF6" s="607"/>
      <c r="BG6" s="608">
        <v>4952191</v>
      </c>
      <c r="BH6" s="609"/>
      <c r="BI6" s="609"/>
      <c r="BJ6" s="609"/>
      <c r="BK6" s="609"/>
      <c r="BL6" s="609"/>
      <c r="BM6" s="609"/>
      <c r="BN6" s="610"/>
      <c r="BO6" s="646">
        <v>96.4</v>
      </c>
      <c r="BP6" s="646"/>
      <c r="BQ6" s="646"/>
      <c r="BR6" s="646"/>
      <c r="BS6" s="647">
        <v>42756</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98610</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98610</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622</v>
      </c>
      <c r="S7" s="609"/>
      <c r="T7" s="609"/>
      <c r="U7" s="609"/>
      <c r="V7" s="609"/>
      <c r="W7" s="609"/>
      <c r="X7" s="609"/>
      <c r="Y7" s="610"/>
      <c r="Z7" s="646">
        <v>0</v>
      </c>
      <c r="AA7" s="646"/>
      <c r="AB7" s="646"/>
      <c r="AC7" s="646"/>
      <c r="AD7" s="647">
        <v>622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1361528</v>
      </c>
      <c r="BH7" s="609"/>
      <c r="BI7" s="609"/>
      <c r="BJ7" s="609"/>
      <c r="BK7" s="609"/>
      <c r="BL7" s="609"/>
      <c r="BM7" s="609"/>
      <c r="BN7" s="610"/>
      <c r="BO7" s="646">
        <v>26.5</v>
      </c>
      <c r="BP7" s="646"/>
      <c r="BQ7" s="646"/>
      <c r="BR7" s="646"/>
      <c r="BS7" s="647">
        <v>42756</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3322578</v>
      </c>
      <c r="CS7" s="609"/>
      <c r="CT7" s="609"/>
      <c r="CU7" s="609"/>
      <c r="CV7" s="609"/>
      <c r="CW7" s="609"/>
      <c r="CX7" s="609"/>
      <c r="CY7" s="610"/>
      <c r="CZ7" s="646">
        <v>23.3</v>
      </c>
      <c r="DA7" s="646"/>
      <c r="DB7" s="646"/>
      <c r="DC7" s="646"/>
      <c r="DD7" s="614">
        <v>75627</v>
      </c>
      <c r="DE7" s="609"/>
      <c r="DF7" s="609"/>
      <c r="DG7" s="609"/>
      <c r="DH7" s="609"/>
      <c r="DI7" s="609"/>
      <c r="DJ7" s="609"/>
      <c r="DK7" s="609"/>
      <c r="DL7" s="609"/>
      <c r="DM7" s="609"/>
      <c r="DN7" s="609"/>
      <c r="DO7" s="609"/>
      <c r="DP7" s="610"/>
      <c r="DQ7" s="614">
        <v>2020368</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14423</v>
      </c>
      <c r="S8" s="609"/>
      <c r="T8" s="609"/>
      <c r="U8" s="609"/>
      <c r="V8" s="609"/>
      <c r="W8" s="609"/>
      <c r="X8" s="609"/>
      <c r="Y8" s="610"/>
      <c r="Z8" s="646">
        <v>0.1</v>
      </c>
      <c r="AA8" s="646"/>
      <c r="AB8" s="646"/>
      <c r="AC8" s="646"/>
      <c r="AD8" s="647">
        <v>14423</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73678</v>
      </c>
      <c r="BH8" s="609"/>
      <c r="BI8" s="609"/>
      <c r="BJ8" s="609"/>
      <c r="BK8" s="609"/>
      <c r="BL8" s="609"/>
      <c r="BM8" s="609"/>
      <c r="BN8" s="610"/>
      <c r="BO8" s="646">
        <v>1.4</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3969200</v>
      </c>
      <c r="CS8" s="609"/>
      <c r="CT8" s="609"/>
      <c r="CU8" s="609"/>
      <c r="CV8" s="609"/>
      <c r="CW8" s="609"/>
      <c r="CX8" s="609"/>
      <c r="CY8" s="610"/>
      <c r="CZ8" s="646">
        <v>27.8</v>
      </c>
      <c r="DA8" s="646"/>
      <c r="DB8" s="646"/>
      <c r="DC8" s="646"/>
      <c r="DD8" s="614">
        <v>8991</v>
      </c>
      <c r="DE8" s="609"/>
      <c r="DF8" s="609"/>
      <c r="DG8" s="609"/>
      <c r="DH8" s="609"/>
      <c r="DI8" s="609"/>
      <c r="DJ8" s="609"/>
      <c r="DK8" s="609"/>
      <c r="DL8" s="609"/>
      <c r="DM8" s="609"/>
      <c r="DN8" s="609"/>
      <c r="DO8" s="609"/>
      <c r="DP8" s="610"/>
      <c r="DQ8" s="614">
        <v>2493719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16632</v>
      </c>
      <c r="S9" s="609"/>
      <c r="T9" s="609"/>
      <c r="U9" s="609"/>
      <c r="V9" s="609"/>
      <c r="W9" s="609"/>
      <c r="X9" s="609"/>
      <c r="Y9" s="610"/>
      <c r="Z9" s="646">
        <v>0.1</v>
      </c>
      <c r="AA9" s="646"/>
      <c r="AB9" s="646"/>
      <c r="AC9" s="646"/>
      <c r="AD9" s="647">
        <v>16632</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995447</v>
      </c>
      <c r="BH9" s="609"/>
      <c r="BI9" s="609"/>
      <c r="BJ9" s="609"/>
      <c r="BK9" s="609"/>
      <c r="BL9" s="609"/>
      <c r="BM9" s="609"/>
      <c r="BN9" s="610"/>
      <c r="BO9" s="646">
        <v>19.399999999999999</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1022490</v>
      </c>
      <c r="CS9" s="609"/>
      <c r="CT9" s="609"/>
      <c r="CU9" s="609"/>
      <c r="CV9" s="609"/>
      <c r="CW9" s="609"/>
      <c r="CX9" s="609"/>
      <c r="CY9" s="610"/>
      <c r="CZ9" s="646">
        <v>7.2</v>
      </c>
      <c r="DA9" s="646"/>
      <c r="DB9" s="646"/>
      <c r="DC9" s="646"/>
      <c r="DD9" s="614">
        <v>26262</v>
      </c>
      <c r="DE9" s="609"/>
      <c r="DF9" s="609"/>
      <c r="DG9" s="609"/>
      <c r="DH9" s="609"/>
      <c r="DI9" s="609"/>
      <c r="DJ9" s="609"/>
      <c r="DK9" s="609"/>
      <c r="DL9" s="609"/>
      <c r="DM9" s="609"/>
      <c r="DN9" s="609"/>
      <c r="DO9" s="609"/>
      <c r="DP9" s="610"/>
      <c r="DQ9" s="614">
        <v>779449</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183594</v>
      </c>
      <c r="BH10" s="609"/>
      <c r="BI10" s="609"/>
      <c r="BJ10" s="609"/>
      <c r="BK10" s="609"/>
      <c r="BL10" s="609"/>
      <c r="BM10" s="609"/>
      <c r="BN10" s="610"/>
      <c r="BO10" s="646">
        <v>3.6</v>
      </c>
      <c r="BP10" s="646"/>
      <c r="BQ10" s="646"/>
      <c r="BR10" s="646"/>
      <c r="BS10" s="647">
        <v>11748</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496</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496</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631312</v>
      </c>
      <c r="S11" s="609"/>
      <c r="T11" s="609"/>
      <c r="U11" s="609"/>
      <c r="V11" s="609"/>
      <c r="W11" s="609"/>
      <c r="X11" s="609"/>
      <c r="Y11" s="610"/>
      <c r="Z11" s="611">
        <v>4</v>
      </c>
      <c r="AA11" s="612"/>
      <c r="AB11" s="612"/>
      <c r="AC11" s="613"/>
      <c r="AD11" s="614">
        <v>631312</v>
      </c>
      <c r="AE11" s="609"/>
      <c r="AF11" s="609"/>
      <c r="AG11" s="609"/>
      <c r="AH11" s="609"/>
      <c r="AI11" s="609"/>
      <c r="AJ11" s="609"/>
      <c r="AK11" s="610"/>
      <c r="AL11" s="611">
        <v>7.6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108809</v>
      </c>
      <c r="BH11" s="609"/>
      <c r="BI11" s="609"/>
      <c r="BJ11" s="609"/>
      <c r="BK11" s="609"/>
      <c r="BL11" s="609"/>
      <c r="BM11" s="609"/>
      <c r="BN11" s="610"/>
      <c r="BO11" s="646">
        <v>2.1</v>
      </c>
      <c r="BP11" s="646"/>
      <c r="BQ11" s="646"/>
      <c r="BR11" s="646"/>
      <c r="BS11" s="647">
        <v>31008</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594399</v>
      </c>
      <c r="CS11" s="609"/>
      <c r="CT11" s="609"/>
      <c r="CU11" s="609"/>
      <c r="CV11" s="609"/>
      <c r="CW11" s="609"/>
      <c r="CX11" s="609"/>
      <c r="CY11" s="610"/>
      <c r="CZ11" s="646">
        <v>4.2</v>
      </c>
      <c r="DA11" s="646"/>
      <c r="DB11" s="646"/>
      <c r="DC11" s="646"/>
      <c r="DD11" s="614">
        <v>160347</v>
      </c>
      <c r="DE11" s="609"/>
      <c r="DF11" s="609"/>
      <c r="DG11" s="609"/>
      <c r="DH11" s="609"/>
      <c r="DI11" s="609"/>
      <c r="DJ11" s="609"/>
      <c r="DK11" s="609"/>
      <c r="DL11" s="609"/>
      <c r="DM11" s="609"/>
      <c r="DN11" s="609"/>
      <c r="DO11" s="609"/>
      <c r="DP11" s="610"/>
      <c r="DQ11" s="614">
        <v>320395</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51568</v>
      </c>
      <c r="S12" s="609"/>
      <c r="T12" s="609"/>
      <c r="U12" s="609"/>
      <c r="V12" s="609"/>
      <c r="W12" s="609"/>
      <c r="X12" s="609"/>
      <c r="Y12" s="610"/>
      <c r="Z12" s="646">
        <v>0.3</v>
      </c>
      <c r="AA12" s="646"/>
      <c r="AB12" s="646"/>
      <c r="AC12" s="646"/>
      <c r="AD12" s="647">
        <v>51568</v>
      </c>
      <c r="AE12" s="647"/>
      <c r="AF12" s="647"/>
      <c r="AG12" s="647"/>
      <c r="AH12" s="647"/>
      <c r="AI12" s="647"/>
      <c r="AJ12" s="647"/>
      <c r="AK12" s="647"/>
      <c r="AL12" s="611">
        <v>0.6</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3292020</v>
      </c>
      <c r="BH12" s="609"/>
      <c r="BI12" s="609"/>
      <c r="BJ12" s="609"/>
      <c r="BK12" s="609"/>
      <c r="BL12" s="609"/>
      <c r="BM12" s="609"/>
      <c r="BN12" s="610"/>
      <c r="BO12" s="646">
        <v>64.099999999999994</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1216780</v>
      </c>
      <c r="CS12" s="609"/>
      <c r="CT12" s="609"/>
      <c r="CU12" s="609"/>
      <c r="CV12" s="609"/>
      <c r="CW12" s="609"/>
      <c r="CX12" s="609"/>
      <c r="CY12" s="610"/>
      <c r="CZ12" s="646">
        <v>8.5</v>
      </c>
      <c r="DA12" s="646"/>
      <c r="DB12" s="646"/>
      <c r="DC12" s="646"/>
      <c r="DD12" s="614">
        <v>464996</v>
      </c>
      <c r="DE12" s="609"/>
      <c r="DF12" s="609"/>
      <c r="DG12" s="609"/>
      <c r="DH12" s="609"/>
      <c r="DI12" s="609"/>
      <c r="DJ12" s="609"/>
      <c r="DK12" s="609"/>
      <c r="DL12" s="609"/>
      <c r="DM12" s="609"/>
      <c r="DN12" s="609"/>
      <c r="DO12" s="609"/>
      <c r="DP12" s="610"/>
      <c r="DQ12" s="614">
        <v>499011</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3286128</v>
      </c>
      <c r="BH13" s="609"/>
      <c r="BI13" s="609"/>
      <c r="BJ13" s="609"/>
      <c r="BK13" s="609"/>
      <c r="BL13" s="609"/>
      <c r="BM13" s="609"/>
      <c r="BN13" s="610"/>
      <c r="BO13" s="646">
        <v>64</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881825</v>
      </c>
      <c r="CS13" s="609"/>
      <c r="CT13" s="609"/>
      <c r="CU13" s="609"/>
      <c r="CV13" s="609"/>
      <c r="CW13" s="609"/>
      <c r="CX13" s="609"/>
      <c r="CY13" s="610"/>
      <c r="CZ13" s="646">
        <v>6.2</v>
      </c>
      <c r="DA13" s="646"/>
      <c r="DB13" s="646"/>
      <c r="DC13" s="646"/>
      <c r="DD13" s="614">
        <v>428190</v>
      </c>
      <c r="DE13" s="609"/>
      <c r="DF13" s="609"/>
      <c r="DG13" s="609"/>
      <c r="DH13" s="609"/>
      <c r="DI13" s="609"/>
      <c r="DJ13" s="609"/>
      <c r="DK13" s="609"/>
      <c r="DL13" s="609"/>
      <c r="DM13" s="609"/>
      <c r="DN13" s="609"/>
      <c r="DO13" s="609"/>
      <c r="DP13" s="610"/>
      <c r="DQ13" s="614">
        <v>468503</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1340</v>
      </c>
      <c r="S14" s="609"/>
      <c r="T14" s="609"/>
      <c r="U14" s="609"/>
      <c r="V14" s="609"/>
      <c r="W14" s="609"/>
      <c r="X14" s="609"/>
      <c r="Y14" s="610"/>
      <c r="Z14" s="646">
        <v>0</v>
      </c>
      <c r="AA14" s="646"/>
      <c r="AB14" s="646"/>
      <c r="AC14" s="646"/>
      <c r="AD14" s="647">
        <v>1340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107227</v>
      </c>
      <c r="BH14" s="609"/>
      <c r="BI14" s="609"/>
      <c r="BJ14" s="609"/>
      <c r="BK14" s="609"/>
      <c r="BL14" s="609"/>
      <c r="BM14" s="609"/>
      <c r="BN14" s="610"/>
      <c r="BO14" s="646">
        <v>2.1</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721857</v>
      </c>
      <c r="CS14" s="609"/>
      <c r="CT14" s="609"/>
      <c r="CU14" s="609"/>
      <c r="CV14" s="609"/>
      <c r="CW14" s="609"/>
      <c r="CX14" s="609"/>
      <c r="CY14" s="610"/>
      <c r="CZ14" s="646">
        <v>5.0999999999999996</v>
      </c>
      <c r="DA14" s="646"/>
      <c r="DB14" s="646"/>
      <c r="DC14" s="646"/>
      <c r="DD14" s="614">
        <v>53653</v>
      </c>
      <c r="DE14" s="609"/>
      <c r="DF14" s="609"/>
      <c r="DG14" s="609"/>
      <c r="DH14" s="609"/>
      <c r="DI14" s="609"/>
      <c r="DJ14" s="609"/>
      <c r="DK14" s="609"/>
      <c r="DL14" s="609"/>
      <c r="DM14" s="609"/>
      <c r="DN14" s="609"/>
      <c r="DO14" s="609"/>
      <c r="DP14" s="610"/>
      <c r="DQ14" s="614">
        <v>662658</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191416</v>
      </c>
      <c r="BH15" s="609"/>
      <c r="BI15" s="609"/>
      <c r="BJ15" s="609"/>
      <c r="BK15" s="609"/>
      <c r="BL15" s="609"/>
      <c r="BM15" s="609"/>
      <c r="BN15" s="610"/>
      <c r="BO15" s="646">
        <v>3.7</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1273694</v>
      </c>
      <c r="CS15" s="609"/>
      <c r="CT15" s="609"/>
      <c r="CU15" s="609"/>
      <c r="CV15" s="609"/>
      <c r="CW15" s="609"/>
      <c r="CX15" s="609"/>
      <c r="CY15" s="610"/>
      <c r="CZ15" s="646">
        <v>8.9</v>
      </c>
      <c r="DA15" s="646"/>
      <c r="DB15" s="646"/>
      <c r="DC15" s="646"/>
      <c r="DD15" s="614">
        <v>71997</v>
      </c>
      <c r="DE15" s="609"/>
      <c r="DF15" s="609"/>
      <c r="DG15" s="609"/>
      <c r="DH15" s="609"/>
      <c r="DI15" s="609"/>
      <c r="DJ15" s="609"/>
      <c r="DK15" s="609"/>
      <c r="DL15" s="609"/>
      <c r="DM15" s="609"/>
      <c r="DN15" s="609"/>
      <c r="DO15" s="609"/>
      <c r="DP15" s="610"/>
      <c r="DQ15" s="614">
        <v>1033025</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20935</v>
      </c>
      <c r="S16" s="609"/>
      <c r="T16" s="609"/>
      <c r="U16" s="609"/>
      <c r="V16" s="609"/>
      <c r="W16" s="609"/>
      <c r="X16" s="609"/>
      <c r="Y16" s="610"/>
      <c r="Z16" s="646">
        <v>0.1</v>
      </c>
      <c r="AA16" s="646"/>
      <c r="AB16" s="646"/>
      <c r="AC16" s="646"/>
      <c r="AD16" s="647">
        <v>20935</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61148</v>
      </c>
      <c r="S17" s="609"/>
      <c r="T17" s="609"/>
      <c r="U17" s="609"/>
      <c r="V17" s="609"/>
      <c r="W17" s="609"/>
      <c r="X17" s="609"/>
      <c r="Y17" s="610"/>
      <c r="Z17" s="646">
        <v>0.4</v>
      </c>
      <c r="AA17" s="646"/>
      <c r="AB17" s="646"/>
      <c r="AC17" s="646"/>
      <c r="AD17" s="647">
        <v>61148</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1171385</v>
      </c>
      <c r="CS17" s="609"/>
      <c r="CT17" s="609"/>
      <c r="CU17" s="609"/>
      <c r="CV17" s="609"/>
      <c r="CW17" s="609"/>
      <c r="CX17" s="609"/>
      <c r="CY17" s="610"/>
      <c r="CZ17" s="646">
        <v>8.1999999999999993</v>
      </c>
      <c r="DA17" s="646"/>
      <c r="DB17" s="646"/>
      <c r="DC17" s="646"/>
      <c r="DD17" s="614" t="s">
        <v>122</v>
      </c>
      <c r="DE17" s="609"/>
      <c r="DF17" s="609"/>
      <c r="DG17" s="609"/>
      <c r="DH17" s="609"/>
      <c r="DI17" s="609"/>
      <c r="DJ17" s="609"/>
      <c r="DK17" s="609"/>
      <c r="DL17" s="609"/>
      <c r="DM17" s="609"/>
      <c r="DN17" s="609"/>
      <c r="DO17" s="609"/>
      <c r="DP17" s="610"/>
      <c r="DQ17" s="614">
        <v>1154074</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11196</v>
      </c>
      <c r="S18" s="609"/>
      <c r="T18" s="609"/>
      <c r="U18" s="609"/>
      <c r="V18" s="609"/>
      <c r="W18" s="609"/>
      <c r="X18" s="609"/>
      <c r="Y18" s="610"/>
      <c r="Z18" s="646">
        <v>0.1</v>
      </c>
      <c r="AA18" s="646"/>
      <c r="AB18" s="646"/>
      <c r="AC18" s="646"/>
      <c r="AD18" s="647">
        <v>11196</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10696</v>
      </c>
      <c r="S19" s="609"/>
      <c r="T19" s="609"/>
      <c r="U19" s="609"/>
      <c r="V19" s="609"/>
      <c r="W19" s="609"/>
      <c r="X19" s="609"/>
      <c r="Y19" s="610"/>
      <c r="Z19" s="646">
        <v>0.1</v>
      </c>
      <c r="AA19" s="646"/>
      <c r="AB19" s="646"/>
      <c r="AC19" s="646"/>
      <c r="AD19" s="647">
        <v>10696</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183326</v>
      </c>
      <c r="BH19" s="609"/>
      <c r="BI19" s="609"/>
      <c r="BJ19" s="609"/>
      <c r="BK19" s="609"/>
      <c r="BL19" s="609"/>
      <c r="BM19" s="609"/>
      <c r="BN19" s="610"/>
      <c r="BO19" s="646">
        <v>3.6</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500</v>
      </c>
      <c r="S20" s="609"/>
      <c r="T20" s="609"/>
      <c r="U20" s="609"/>
      <c r="V20" s="609"/>
      <c r="W20" s="609"/>
      <c r="X20" s="609"/>
      <c r="Y20" s="610"/>
      <c r="Z20" s="646">
        <v>0</v>
      </c>
      <c r="AA20" s="646"/>
      <c r="AB20" s="646"/>
      <c r="AC20" s="646"/>
      <c r="AD20" s="647">
        <v>500</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183326</v>
      </c>
      <c r="BH20" s="609"/>
      <c r="BI20" s="609"/>
      <c r="BJ20" s="609"/>
      <c r="BK20" s="609"/>
      <c r="BL20" s="609"/>
      <c r="BM20" s="609"/>
      <c r="BN20" s="610"/>
      <c r="BO20" s="646">
        <v>3.6</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14273314</v>
      </c>
      <c r="CS20" s="609"/>
      <c r="CT20" s="609"/>
      <c r="CU20" s="609"/>
      <c r="CV20" s="609"/>
      <c r="CW20" s="609"/>
      <c r="CX20" s="609"/>
      <c r="CY20" s="610"/>
      <c r="CZ20" s="646">
        <v>100</v>
      </c>
      <c r="DA20" s="646"/>
      <c r="DB20" s="646"/>
      <c r="DC20" s="646"/>
      <c r="DD20" s="614">
        <v>1290063</v>
      </c>
      <c r="DE20" s="609"/>
      <c r="DF20" s="609"/>
      <c r="DG20" s="609"/>
      <c r="DH20" s="609"/>
      <c r="DI20" s="609"/>
      <c r="DJ20" s="609"/>
      <c r="DK20" s="609"/>
      <c r="DL20" s="609"/>
      <c r="DM20" s="609"/>
      <c r="DN20" s="609"/>
      <c r="DO20" s="609"/>
      <c r="DP20" s="610"/>
      <c r="DQ20" s="614">
        <v>9530308</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2446397</v>
      </c>
      <c r="S21" s="609"/>
      <c r="T21" s="609"/>
      <c r="U21" s="609"/>
      <c r="V21" s="609"/>
      <c r="W21" s="609"/>
      <c r="X21" s="609"/>
      <c r="Y21" s="610"/>
      <c r="Z21" s="646">
        <v>15.7</v>
      </c>
      <c r="AA21" s="646"/>
      <c r="AB21" s="646"/>
      <c r="AC21" s="646"/>
      <c r="AD21" s="647">
        <v>2129836</v>
      </c>
      <c r="AE21" s="647"/>
      <c r="AF21" s="647"/>
      <c r="AG21" s="647"/>
      <c r="AH21" s="647"/>
      <c r="AI21" s="647"/>
      <c r="AJ21" s="647"/>
      <c r="AK21" s="647"/>
      <c r="AL21" s="611">
        <v>25.7</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183326</v>
      </c>
      <c r="BH21" s="609"/>
      <c r="BI21" s="609"/>
      <c r="BJ21" s="609"/>
      <c r="BK21" s="609"/>
      <c r="BL21" s="609"/>
      <c r="BM21" s="609"/>
      <c r="BN21" s="610"/>
      <c r="BO21" s="646">
        <v>3.6</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2129836</v>
      </c>
      <c r="S22" s="609"/>
      <c r="T22" s="609"/>
      <c r="U22" s="609"/>
      <c r="V22" s="609"/>
      <c r="W22" s="609"/>
      <c r="X22" s="609"/>
      <c r="Y22" s="610"/>
      <c r="Z22" s="646">
        <v>13.6</v>
      </c>
      <c r="AA22" s="646"/>
      <c r="AB22" s="646"/>
      <c r="AC22" s="646"/>
      <c r="AD22" s="647">
        <v>2129836</v>
      </c>
      <c r="AE22" s="647"/>
      <c r="AF22" s="647"/>
      <c r="AG22" s="647"/>
      <c r="AH22" s="647"/>
      <c r="AI22" s="647"/>
      <c r="AJ22" s="647"/>
      <c r="AK22" s="647"/>
      <c r="AL22" s="611">
        <v>25.7</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312070</v>
      </c>
      <c r="S23" s="609"/>
      <c r="T23" s="609"/>
      <c r="U23" s="609"/>
      <c r="V23" s="609"/>
      <c r="W23" s="609"/>
      <c r="X23" s="609"/>
      <c r="Y23" s="610"/>
      <c r="Z23" s="646">
        <v>2</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4491</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5399325</v>
      </c>
      <c r="CS24" s="664"/>
      <c r="CT24" s="664"/>
      <c r="CU24" s="664"/>
      <c r="CV24" s="664"/>
      <c r="CW24" s="664"/>
      <c r="CX24" s="664"/>
      <c r="CY24" s="689"/>
      <c r="CZ24" s="690">
        <v>37.799999999999997</v>
      </c>
      <c r="DA24" s="672"/>
      <c r="DB24" s="672"/>
      <c r="DC24" s="692"/>
      <c r="DD24" s="688">
        <v>4039658</v>
      </c>
      <c r="DE24" s="664"/>
      <c r="DF24" s="664"/>
      <c r="DG24" s="664"/>
      <c r="DH24" s="664"/>
      <c r="DI24" s="664"/>
      <c r="DJ24" s="664"/>
      <c r="DK24" s="689"/>
      <c r="DL24" s="688">
        <v>3740027</v>
      </c>
      <c r="DM24" s="664"/>
      <c r="DN24" s="664"/>
      <c r="DO24" s="664"/>
      <c r="DP24" s="664"/>
      <c r="DQ24" s="664"/>
      <c r="DR24" s="664"/>
      <c r="DS24" s="664"/>
      <c r="DT24" s="664"/>
      <c r="DU24" s="664"/>
      <c r="DV24" s="689"/>
      <c r="DW24" s="690">
        <v>44.6</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8586696</v>
      </c>
      <c r="S25" s="609"/>
      <c r="T25" s="609"/>
      <c r="U25" s="609"/>
      <c r="V25" s="609"/>
      <c r="W25" s="609"/>
      <c r="X25" s="609"/>
      <c r="Y25" s="610"/>
      <c r="Z25" s="646">
        <v>55</v>
      </c>
      <c r="AA25" s="646"/>
      <c r="AB25" s="646"/>
      <c r="AC25" s="646"/>
      <c r="AD25" s="647">
        <v>8270135</v>
      </c>
      <c r="AE25" s="647"/>
      <c r="AF25" s="647"/>
      <c r="AG25" s="647"/>
      <c r="AH25" s="647"/>
      <c r="AI25" s="647"/>
      <c r="AJ25" s="647"/>
      <c r="AK25" s="647"/>
      <c r="AL25" s="611">
        <v>99.7</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2263467</v>
      </c>
      <c r="CS25" s="621"/>
      <c r="CT25" s="621"/>
      <c r="CU25" s="621"/>
      <c r="CV25" s="621"/>
      <c r="CW25" s="621"/>
      <c r="CX25" s="621"/>
      <c r="CY25" s="622"/>
      <c r="CZ25" s="611">
        <v>15.9</v>
      </c>
      <c r="DA25" s="623"/>
      <c r="DB25" s="623"/>
      <c r="DC25" s="624"/>
      <c r="DD25" s="614">
        <v>2085638</v>
      </c>
      <c r="DE25" s="621"/>
      <c r="DF25" s="621"/>
      <c r="DG25" s="621"/>
      <c r="DH25" s="621"/>
      <c r="DI25" s="621"/>
      <c r="DJ25" s="621"/>
      <c r="DK25" s="622"/>
      <c r="DL25" s="614">
        <v>2082356</v>
      </c>
      <c r="DM25" s="621"/>
      <c r="DN25" s="621"/>
      <c r="DO25" s="621"/>
      <c r="DP25" s="621"/>
      <c r="DQ25" s="621"/>
      <c r="DR25" s="621"/>
      <c r="DS25" s="621"/>
      <c r="DT25" s="621"/>
      <c r="DU25" s="621"/>
      <c r="DV25" s="622"/>
      <c r="DW25" s="611">
        <v>24.8</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2227</v>
      </c>
      <c r="S26" s="609"/>
      <c r="T26" s="609"/>
      <c r="U26" s="609"/>
      <c r="V26" s="609"/>
      <c r="W26" s="609"/>
      <c r="X26" s="609"/>
      <c r="Y26" s="610"/>
      <c r="Z26" s="646">
        <v>0</v>
      </c>
      <c r="AA26" s="646"/>
      <c r="AB26" s="646"/>
      <c r="AC26" s="646"/>
      <c r="AD26" s="647">
        <v>2227</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1397938</v>
      </c>
      <c r="CS26" s="609"/>
      <c r="CT26" s="609"/>
      <c r="CU26" s="609"/>
      <c r="CV26" s="609"/>
      <c r="CW26" s="609"/>
      <c r="CX26" s="609"/>
      <c r="CY26" s="610"/>
      <c r="CZ26" s="611">
        <v>9.8000000000000007</v>
      </c>
      <c r="DA26" s="623"/>
      <c r="DB26" s="623"/>
      <c r="DC26" s="624"/>
      <c r="DD26" s="614">
        <v>1266291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55083</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5135517</v>
      </c>
      <c r="BH27" s="609"/>
      <c r="BI27" s="609"/>
      <c r="BJ27" s="609"/>
      <c r="BK27" s="609"/>
      <c r="BL27" s="609"/>
      <c r="BM27" s="609"/>
      <c r="BN27" s="610"/>
      <c r="BO27" s="646">
        <v>100</v>
      </c>
      <c r="BP27" s="646"/>
      <c r="BQ27" s="646"/>
      <c r="BR27" s="646"/>
      <c r="BS27" s="647">
        <v>42756</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1964473</v>
      </c>
      <c r="CS27" s="621"/>
      <c r="CT27" s="621"/>
      <c r="CU27" s="621"/>
      <c r="CV27" s="621"/>
      <c r="CW27" s="621"/>
      <c r="CX27" s="621"/>
      <c r="CY27" s="622"/>
      <c r="CZ27" s="611">
        <v>13.8</v>
      </c>
      <c r="DA27" s="623"/>
      <c r="DB27" s="623"/>
      <c r="DC27" s="624"/>
      <c r="DD27" s="614">
        <v>799946</v>
      </c>
      <c r="DE27" s="621"/>
      <c r="DF27" s="621"/>
      <c r="DG27" s="621"/>
      <c r="DH27" s="621"/>
      <c r="DI27" s="621"/>
      <c r="DJ27" s="621"/>
      <c r="DK27" s="622"/>
      <c r="DL27" s="614">
        <v>503597</v>
      </c>
      <c r="DM27" s="621"/>
      <c r="DN27" s="621"/>
      <c r="DO27" s="621"/>
      <c r="DP27" s="621"/>
      <c r="DQ27" s="621"/>
      <c r="DR27" s="621"/>
      <c r="DS27" s="621"/>
      <c r="DT27" s="621"/>
      <c r="DU27" s="621"/>
      <c r="DV27" s="622"/>
      <c r="DW27" s="611">
        <v>6</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119428</v>
      </c>
      <c r="S28" s="609"/>
      <c r="T28" s="609"/>
      <c r="U28" s="609"/>
      <c r="V28" s="609"/>
      <c r="W28" s="609"/>
      <c r="X28" s="609"/>
      <c r="Y28" s="610"/>
      <c r="Z28" s="646">
        <v>0.8</v>
      </c>
      <c r="AA28" s="646"/>
      <c r="AB28" s="646"/>
      <c r="AC28" s="646"/>
      <c r="AD28" s="647">
        <v>6447</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1171385</v>
      </c>
      <c r="CS28" s="609"/>
      <c r="CT28" s="609"/>
      <c r="CU28" s="609"/>
      <c r="CV28" s="609"/>
      <c r="CW28" s="609"/>
      <c r="CX28" s="609"/>
      <c r="CY28" s="610"/>
      <c r="CZ28" s="611">
        <v>8.1999999999999993</v>
      </c>
      <c r="DA28" s="623"/>
      <c r="DB28" s="623"/>
      <c r="DC28" s="624"/>
      <c r="DD28" s="614">
        <v>1154074</v>
      </c>
      <c r="DE28" s="609"/>
      <c r="DF28" s="609"/>
      <c r="DG28" s="609"/>
      <c r="DH28" s="609"/>
      <c r="DI28" s="609"/>
      <c r="DJ28" s="609"/>
      <c r="DK28" s="610"/>
      <c r="DL28" s="614">
        <v>1154074</v>
      </c>
      <c r="DM28" s="609"/>
      <c r="DN28" s="609"/>
      <c r="DO28" s="609"/>
      <c r="DP28" s="609"/>
      <c r="DQ28" s="609"/>
      <c r="DR28" s="609"/>
      <c r="DS28" s="609"/>
      <c r="DT28" s="609"/>
      <c r="DU28" s="609"/>
      <c r="DV28" s="610"/>
      <c r="DW28" s="611">
        <v>13.8</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129523</v>
      </c>
      <c r="S29" s="609"/>
      <c r="T29" s="609"/>
      <c r="U29" s="609"/>
      <c r="V29" s="609"/>
      <c r="W29" s="609"/>
      <c r="X29" s="609"/>
      <c r="Y29" s="610"/>
      <c r="Z29" s="646">
        <v>0.8</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1171279</v>
      </c>
      <c r="CS29" s="621"/>
      <c r="CT29" s="621"/>
      <c r="CU29" s="621"/>
      <c r="CV29" s="621"/>
      <c r="CW29" s="621"/>
      <c r="CX29" s="621"/>
      <c r="CY29" s="622"/>
      <c r="CZ29" s="611">
        <v>8.1999999999999993</v>
      </c>
      <c r="DA29" s="623"/>
      <c r="DB29" s="623"/>
      <c r="DC29" s="624"/>
      <c r="DD29" s="614">
        <v>1153968</v>
      </c>
      <c r="DE29" s="621"/>
      <c r="DF29" s="621"/>
      <c r="DG29" s="621"/>
      <c r="DH29" s="621"/>
      <c r="DI29" s="621"/>
      <c r="DJ29" s="621"/>
      <c r="DK29" s="622"/>
      <c r="DL29" s="614">
        <v>1153968</v>
      </c>
      <c r="DM29" s="621"/>
      <c r="DN29" s="621"/>
      <c r="DO29" s="621"/>
      <c r="DP29" s="621"/>
      <c r="DQ29" s="621"/>
      <c r="DR29" s="621"/>
      <c r="DS29" s="621"/>
      <c r="DT29" s="621"/>
      <c r="DU29" s="621"/>
      <c r="DV29" s="622"/>
      <c r="DW29" s="611">
        <v>13.8</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1637134</v>
      </c>
      <c r="S30" s="609"/>
      <c r="T30" s="609"/>
      <c r="U30" s="609"/>
      <c r="V30" s="609"/>
      <c r="W30" s="609"/>
      <c r="X30" s="609"/>
      <c r="Y30" s="610"/>
      <c r="Z30" s="646">
        <v>10.5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1138939</v>
      </c>
      <c r="CS30" s="609"/>
      <c r="CT30" s="609"/>
      <c r="CU30" s="609"/>
      <c r="CV30" s="609"/>
      <c r="CW30" s="609"/>
      <c r="CX30" s="609"/>
      <c r="CY30" s="610"/>
      <c r="CZ30" s="611">
        <v>8</v>
      </c>
      <c r="DA30" s="623"/>
      <c r="DB30" s="623"/>
      <c r="DC30" s="624"/>
      <c r="DD30" s="614">
        <v>1121628</v>
      </c>
      <c r="DE30" s="609"/>
      <c r="DF30" s="609"/>
      <c r="DG30" s="609"/>
      <c r="DH30" s="609"/>
      <c r="DI30" s="609"/>
      <c r="DJ30" s="609"/>
      <c r="DK30" s="610"/>
      <c r="DL30" s="614">
        <v>1121628</v>
      </c>
      <c r="DM30" s="609"/>
      <c r="DN30" s="609"/>
      <c r="DO30" s="609"/>
      <c r="DP30" s="609"/>
      <c r="DQ30" s="609"/>
      <c r="DR30" s="609"/>
      <c r="DS30" s="609"/>
      <c r="DT30" s="609"/>
      <c r="DU30" s="609"/>
      <c r="DV30" s="610"/>
      <c r="DW30" s="611">
        <v>13.4</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97.3</v>
      </c>
      <c r="BN31" s="671"/>
      <c r="BO31" s="671"/>
      <c r="BP31" s="671"/>
      <c r="BQ31" s="673"/>
      <c r="BR31" s="670">
        <v>99</v>
      </c>
      <c r="BS31" s="671"/>
      <c r="BT31" s="671"/>
      <c r="BU31" s="671"/>
      <c r="BV31" s="671"/>
      <c r="BW31" s="671"/>
      <c r="BX31" s="672">
        <v>96.1</v>
      </c>
      <c r="BY31" s="671"/>
      <c r="BZ31" s="671"/>
      <c r="CA31" s="671"/>
      <c r="CB31" s="673"/>
      <c r="CD31" s="629"/>
      <c r="CE31" s="630"/>
      <c r="CF31" s="605" t="s">
        <v>300</v>
      </c>
      <c r="CG31" s="606"/>
      <c r="CH31" s="606"/>
      <c r="CI31" s="606"/>
      <c r="CJ31" s="606"/>
      <c r="CK31" s="606"/>
      <c r="CL31" s="606"/>
      <c r="CM31" s="606"/>
      <c r="CN31" s="606"/>
      <c r="CO31" s="606"/>
      <c r="CP31" s="606"/>
      <c r="CQ31" s="607"/>
      <c r="CR31" s="608">
        <v>32340</v>
      </c>
      <c r="CS31" s="621"/>
      <c r="CT31" s="621"/>
      <c r="CU31" s="621"/>
      <c r="CV31" s="621"/>
      <c r="CW31" s="621"/>
      <c r="CX31" s="621"/>
      <c r="CY31" s="622"/>
      <c r="CZ31" s="611">
        <v>0.2</v>
      </c>
      <c r="DA31" s="623"/>
      <c r="DB31" s="623"/>
      <c r="DC31" s="624"/>
      <c r="DD31" s="614">
        <v>32340</v>
      </c>
      <c r="DE31" s="621"/>
      <c r="DF31" s="621"/>
      <c r="DG31" s="621"/>
      <c r="DH31" s="621"/>
      <c r="DI31" s="621"/>
      <c r="DJ31" s="621"/>
      <c r="DK31" s="622"/>
      <c r="DL31" s="614">
        <v>32340</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901876</v>
      </c>
      <c r="S32" s="609"/>
      <c r="T32" s="609"/>
      <c r="U32" s="609"/>
      <c r="V32" s="609"/>
      <c r="W32" s="609"/>
      <c r="X32" s="609"/>
      <c r="Y32" s="610"/>
      <c r="Z32" s="646">
        <v>5.8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99.2</v>
      </c>
      <c r="BH32" s="621"/>
      <c r="BI32" s="621"/>
      <c r="BJ32" s="621"/>
      <c r="BK32" s="621"/>
      <c r="BL32" s="621"/>
      <c r="BM32" s="612">
        <v>98.1</v>
      </c>
      <c r="BN32" s="621"/>
      <c r="BO32" s="621"/>
      <c r="BP32" s="621"/>
      <c r="BQ32" s="644"/>
      <c r="BR32" s="679">
        <v>99.4</v>
      </c>
      <c r="BS32" s="621"/>
      <c r="BT32" s="621"/>
      <c r="BU32" s="621"/>
      <c r="BV32" s="621"/>
      <c r="BW32" s="621"/>
      <c r="BX32" s="612">
        <v>97</v>
      </c>
      <c r="BY32" s="621"/>
      <c r="BZ32" s="621"/>
      <c r="CA32" s="621"/>
      <c r="CB32" s="644"/>
      <c r="CD32" s="631"/>
      <c r="CE32" s="632"/>
      <c r="CF32" s="605" t="s">
        <v>304</v>
      </c>
      <c r="CG32" s="606"/>
      <c r="CH32" s="606"/>
      <c r="CI32" s="606"/>
      <c r="CJ32" s="606"/>
      <c r="CK32" s="606"/>
      <c r="CL32" s="606"/>
      <c r="CM32" s="606"/>
      <c r="CN32" s="606"/>
      <c r="CO32" s="606"/>
      <c r="CP32" s="606"/>
      <c r="CQ32" s="607"/>
      <c r="CR32" s="608">
        <v>106</v>
      </c>
      <c r="CS32" s="609"/>
      <c r="CT32" s="609"/>
      <c r="CU32" s="609"/>
      <c r="CV32" s="609"/>
      <c r="CW32" s="609"/>
      <c r="CX32" s="609"/>
      <c r="CY32" s="610"/>
      <c r="CZ32" s="611">
        <v>0</v>
      </c>
      <c r="DA32" s="623"/>
      <c r="DB32" s="623"/>
      <c r="DC32" s="624"/>
      <c r="DD32" s="614">
        <v>106</v>
      </c>
      <c r="DE32" s="609"/>
      <c r="DF32" s="609"/>
      <c r="DG32" s="609"/>
      <c r="DH32" s="609"/>
      <c r="DI32" s="609"/>
      <c r="DJ32" s="609"/>
      <c r="DK32" s="610"/>
      <c r="DL32" s="614">
        <v>106</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181053</v>
      </c>
      <c r="S33" s="609"/>
      <c r="T33" s="609"/>
      <c r="U33" s="609"/>
      <c r="V33" s="609"/>
      <c r="W33" s="609"/>
      <c r="X33" s="609"/>
      <c r="Y33" s="610"/>
      <c r="Z33" s="646">
        <v>1.2</v>
      </c>
      <c r="AA33" s="646"/>
      <c r="AB33" s="646"/>
      <c r="AC33" s="646"/>
      <c r="AD33" s="647">
        <v>16612</v>
      </c>
      <c r="AE33" s="647"/>
      <c r="AF33" s="647"/>
      <c r="AG33" s="647"/>
      <c r="AH33" s="647"/>
      <c r="AI33" s="647"/>
      <c r="AJ33" s="647"/>
      <c r="AK33" s="647"/>
      <c r="AL33" s="611">
        <v>0.2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98.9</v>
      </c>
      <c r="BH33" s="593"/>
      <c r="BI33" s="593"/>
      <c r="BJ33" s="593"/>
      <c r="BK33" s="593"/>
      <c r="BL33" s="593"/>
      <c r="BM33" s="639">
        <v>96.7</v>
      </c>
      <c r="BN33" s="593"/>
      <c r="BO33" s="593"/>
      <c r="BP33" s="593"/>
      <c r="BQ33" s="656"/>
      <c r="BR33" s="669">
        <v>98.7</v>
      </c>
      <c r="BS33" s="593"/>
      <c r="BT33" s="593"/>
      <c r="BU33" s="593"/>
      <c r="BV33" s="593"/>
      <c r="BW33" s="593"/>
      <c r="BX33" s="639">
        <v>95.4</v>
      </c>
      <c r="BY33" s="593"/>
      <c r="BZ33" s="593"/>
      <c r="CA33" s="593"/>
      <c r="CB33" s="656"/>
      <c r="CD33" s="605" t="s">
        <v>307</v>
      </c>
      <c r="CE33" s="606"/>
      <c r="CF33" s="606"/>
      <c r="CG33" s="606"/>
      <c r="CH33" s="606"/>
      <c r="CI33" s="606"/>
      <c r="CJ33" s="606"/>
      <c r="CK33" s="606"/>
      <c r="CL33" s="606"/>
      <c r="CM33" s="606"/>
      <c r="CN33" s="606"/>
      <c r="CO33" s="606"/>
      <c r="CP33" s="606"/>
      <c r="CQ33" s="607"/>
      <c r="CR33" s="608">
        <v>7583926</v>
      </c>
      <c r="CS33" s="621"/>
      <c r="CT33" s="621"/>
      <c r="CU33" s="621"/>
      <c r="CV33" s="621"/>
      <c r="CW33" s="621"/>
      <c r="CX33" s="621"/>
      <c r="CY33" s="622"/>
      <c r="CZ33" s="611">
        <v>53.1</v>
      </c>
      <c r="DA33" s="623"/>
      <c r="DB33" s="623"/>
      <c r="DC33" s="624"/>
      <c r="DD33" s="614">
        <v>5163512</v>
      </c>
      <c r="DE33" s="621"/>
      <c r="DF33" s="621"/>
      <c r="DG33" s="621"/>
      <c r="DH33" s="621"/>
      <c r="DI33" s="621"/>
      <c r="DJ33" s="621"/>
      <c r="DK33" s="622"/>
      <c r="DL33" s="614">
        <v>3875263</v>
      </c>
      <c r="DM33" s="621"/>
      <c r="DN33" s="621"/>
      <c r="DO33" s="621"/>
      <c r="DP33" s="621"/>
      <c r="DQ33" s="621"/>
      <c r="DR33" s="621"/>
      <c r="DS33" s="621"/>
      <c r="DT33" s="621"/>
      <c r="DU33" s="621"/>
      <c r="DV33" s="622"/>
      <c r="DW33" s="611">
        <v>46.2</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885045</v>
      </c>
      <c r="S34" s="609"/>
      <c r="T34" s="609"/>
      <c r="U34" s="609"/>
      <c r="V34" s="609"/>
      <c r="W34" s="609"/>
      <c r="X34" s="609"/>
      <c r="Y34" s="610"/>
      <c r="Z34" s="646">
        <v>5.7</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2121261</v>
      </c>
      <c r="CS34" s="609"/>
      <c r="CT34" s="609"/>
      <c r="CU34" s="609"/>
      <c r="CV34" s="609"/>
      <c r="CW34" s="609"/>
      <c r="CX34" s="609"/>
      <c r="CY34" s="610"/>
      <c r="CZ34" s="611">
        <v>14.9</v>
      </c>
      <c r="DA34" s="623"/>
      <c r="DB34" s="623"/>
      <c r="DC34" s="624"/>
      <c r="DD34" s="614">
        <v>1557707</v>
      </c>
      <c r="DE34" s="609"/>
      <c r="DF34" s="609"/>
      <c r="DG34" s="609"/>
      <c r="DH34" s="609"/>
      <c r="DI34" s="609"/>
      <c r="DJ34" s="609"/>
      <c r="DK34" s="610"/>
      <c r="DL34" s="614">
        <v>1467064</v>
      </c>
      <c r="DM34" s="609"/>
      <c r="DN34" s="609"/>
      <c r="DO34" s="609"/>
      <c r="DP34" s="609"/>
      <c r="DQ34" s="609"/>
      <c r="DR34" s="609"/>
      <c r="DS34" s="609"/>
      <c r="DT34" s="609"/>
      <c r="DU34" s="609"/>
      <c r="DV34" s="610"/>
      <c r="DW34" s="611">
        <v>17.5</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918471</v>
      </c>
      <c r="S35" s="609"/>
      <c r="T35" s="609"/>
      <c r="U35" s="609"/>
      <c r="V35" s="609"/>
      <c r="W35" s="609"/>
      <c r="X35" s="609"/>
      <c r="Y35" s="610"/>
      <c r="Z35" s="646">
        <v>5.9</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112050</v>
      </c>
      <c r="CS35" s="621"/>
      <c r="CT35" s="621"/>
      <c r="CU35" s="621"/>
      <c r="CV35" s="621"/>
      <c r="CW35" s="621"/>
      <c r="CX35" s="621"/>
      <c r="CY35" s="622"/>
      <c r="CZ35" s="611">
        <v>0.8</v>
      </c>
      <c r="DA35" s="623"/>
      <c r="DB35" s="623"/>
      <c r="DC35" s="624"/>
      <c r="DD35" s="614">
        <v>104063</v>
      </c>
      <c r="DE35" s="621"/>
      <c r="DF35" s="621"/>
      <c r="DG35" s="621"/>
      <c r="DH35" s="621"/>
      <c r="DI35" s="621"/>
      <c r="DJ35" s="621"/>
      <c r="DK35" s="622"/>
      <c r="DL35" s="614">
        <v>104063</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1204757</v>
      </c>
      <c r="S36" s="609"/>
      <c r="T36" s="609"/>
      <c r="U36" s="609"/>
      <c r="V36" s="609"/>
      <c r="W36" s="609"/>
      <c r="X36" s="609"/>
      <c r="Y36" s="610"/>
      <c r="Z36" s="646">
        <v>7.7</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1368342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71956</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2181336</v>
      </c>
      <c r="CS36" s="609"/>
      <c r="CT36" s="609"/>
      <c r="CU36" s="609"/>
      <c r="CV36" s="609"/>
      <c r="CW36" s="609"/>
      <c r="CX36" s="609"/>
      <c r="CY36" s="610"/>
      <c r="CZ36" s="611">
        <v>15.3</v>
      </c>
      <c r="DA36" s="623"/>
      <c r="DB36" s="623"/>
      <c r="DC36" s="624"/>
      <c r="DD36" s="614">
        <v>1679241</v>
      </c>
      <c r="DE36" s="609"/>
      <c r="DF36" s="609"/>
      <c r="DG36" s="609"/>
      <c r="DH36" s="609"/>
      <c r="DI36" s="609"/>
      <c r="DJ36" s="609"/>
      <c r="DK36" s="610"/>
      <c r="DL36" s="614">
        <v>1293749</v>
      </c>
      <c r="DM36" s="609"/>
      <c r="DN36" s="609"/>
      <c r="DO36" s="609"/>
      <c r="DP36" s="609"/>
      <c r="DQ36" s="609"/>
      <c r="DR36" s="609"/>
      <c r="DS36" s="609"/>
      <c r="DT36" s="609"/>
      <c r="DU36" s="609"/>
      <c r="DV36" s="610"/>
      <c r="DW36" s="611">
        <v>15.4</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448909</v>
      </c>
      <c r="S37" s="609"/>
      <c r="T37" s="609"/>
      <c r="U37" s="609"/>
      <c r="V37" s="609"/>
      <c r="W37" s="609"/>
      <c r="X37" s="609"/>
      <c r="Y37" s="610"/>
      <c r="Z37" s="646">
        <v>2.9</v>
      </c>
      <c r="AA37" s="646"/>
      <c r="AB37" s="646"/>
      <c r="AC37" s="646"/>
      <c r="AD37" s="647">
        <v>141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177541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71956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1013549</v>
      </c>
      <c r="CS37" s="621"/>
      <c r="CT37" s="621"/>
      <c r="CU37" s="621"/>
      <c r="CV37" s="621"/>
      <c r="CW37" s="621"/>
      <c r="CX37" s="621"/>
      <c r="CY37" s="622"/>
      <c r="CZ37" s="611">
        <v>7.1</v>
      </c>
      <c r="DA37" s="623"/>
      <c r="DB37" s="623"/>
      <c r="DC37" s="624"/>
      <c r="DD37" s="614">
        <v>1013254</v>
      </c>
      <c r="DE37" s="621"/>
      <c r="DF37" s="621"/>
      <c r="DG37" s="621"/>
      <c r="DH37" s="621"/>
      <c r="DI37" s="621"/>
      <c r="DJ37" s="621"/>
      <c r="DK37" s="622"/>
      <c r="DL37" s="614">
        <v>865562</v>
      </c>
      <c r="DM37" s="621"/>
      <c r="DN37" s="621"/>
      <c r="DO37" s="621"/>
      <c r="DP37" s="621"/>
      <c r="DQ37" s="621"/>
      <c r="DR37" s="621"/>
      <c r="DS37" s="621"/>
      <c r="DT37" s="621"/>
      <c r="DU37" s="621"/>
      <c r="DV37" s="622"/>
      <c r="DW37" s="611">
        <v>10.3</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554800</v>
      </c>
      <c r="S38" s="609"/>
      <c r="T38" s="609"/>
      <c r="U38" s="609"/>
      <c r="V38" s="609"/>
      <c r="W38" s="609"/>
      <c r="X38" s="609"/>
      <c r="Y38" s="610"/>
      <c r="Z38" s="646">
        <v>3.6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39592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4568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1328750</v>
      </c>
      <c r="CS38" s="609"/>
      <c r="CT38" s="609"/>
      <c r="CU38" s="609"/>
      <c r="CV38" s="609"/>
      <c r="CW38" s="609"/>
      <c r="CX38" s="609"/>
      <c r="CY38" s="610"/>
      <c r="CZ38" s="611">
        <v>9.3000000000000007</v>
      </c>
      <c r="DA38" s="623"/>
      <c r="DB38" s="623"/>
      <c r="DC38" s="624"/>
      <c r="DD38" s="614">
        <v>1106654</v>
      </c>
      <c r="DE38" s="609"/>
      <c r="DF38" s="609"/>
      <c r="DG38" s="609"/>
      <c r="DH38" s="609"/>
      <c r="DI38" s="609"/>
      <c r="DJ38" s="609"/>
      <c r="DK38" s="610"/>
      <c r="DL38" s="614">
        <v>1010387</v>
      </c>
      <c r="DM38" s="609"/>
      <c r="DN38" s="609"/>
      <c r="DO38" s="609"/>
      <c r="DP38" s="609"/>
      <c r="DQ38" s="609"/>
      <c r="DR38" s="609"/>
      <c r="DS38" s="609"/>
      <c r="DT38" s="609"/>
      <c r="DU38" s="609"/>
      <c r="DV38" s="610"/>
      <c r="DW38" s="611">
        <v>12.1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3235</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7258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1548373</v>
      </c>
      <c r="CS39" s="621"/>
      <c r="CT39" s="621"/>
      <c r="CU39" s="621"/>
      <c r="CV39" s="621"/>
      <c r="CW39" s="621"/>
      <c r="CX39" s="621"/>
      <c r="CY39" s="622"/>
      <c r="CZ39" s="611">
        <v>10.8</v>
      </c>
      <c r="DA39" s="623"/>
      <c r="DB39" s="623"/>
      <c r="DC39" s="624"/>
      <c r="DD39" s="614">
        <v>712691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85800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292156</v>
      </c>
      <c r="CS40" s="609"/>
      <c r="CT40" s="609"/>
      <c r="CU40" s="609"/>
      <c r="CV40" s="609"/>
      <c r="CW40" s="609"/>
      <c r="CX40" s="609"/>
      <c r="CY40" s="610"/>
      <c r="CZ40" s="611">
        <v>2</v>
      </c>
      <c r="DA40" s="623"/>
      <c r="DB40" s="623"/>
      <c r="DC40" s="624"/>
      <c r="DD40" s="614">
        <v>3156</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15625002</v>
      </c>
      <c r="S41" s="633"/>
      <c r="T41" s="633"/>
      <c r="U41" s="633"/>
      <c r="V41" s="633"/>
      <c r="W41" s="633"/>
      <c r="X41" s="633"/>
      <c r="Y41" s="636"/>
      <c r="Z41" s="637">
        <v>100</v>
      </c>
      <c r="AA41" s="637"/>
      <c r="AB41" s="637"/>
      <c r="AC41" s="637"/>
      <c r="AD41" s="638">
        <v>8295562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215747</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932227</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340</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1290063</v>
      </c>
      <c r="CS42" s="621"/>
      <c r="CT42" s="621"/>
      <c r="CU42" s="621"/>
      <c r="CV42" s="621"/>
      <c r="CW42" s="621"/>
      <c r="CX42" s="621"/>
      <c r="CY42" s="622"/>
      <c r="CZ42" s="611">
        <v>9</v>
      </c>
      <c r="DA42" s="623"/>
      <c r="DB42" s="623"/>
      <c r="DC42" s="624"/>
      <c r="DD42" s="614">
        <v>327138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39633</v>
      </c>
      <c r="CS43" s="621"/>
      <c r="CT43" s="621"/>
      <c r="CU43" s="621"/>
      <c r="CV43" s="621"/>
      <c r="CW43" s="621"/>
      <c r="CX43" s="621"/>
      <c r="CY43" s="622"/>
      <c r="CZ43" s="611">
        <v>0.3</v>
      </c>
      <c r="DA43" s="623"/>
      <c r="DB43" s="623"/>
      <c r="DC43" s="624"/>
      <c r="DD43" s="614">
        <v>39633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1290063</v>
      </c>
      <c r="CS44" s="609"/>
      <c r="CT44" s="609"/>
      <c r="CU44" s="609"/>
      <c r="CV44" s="609"/>
      <c r="CW44" s="609"/>
      <c r="CX44" s="609"/>
      <c r="CY44" s="610"/>
      <c r="CZ44" s="611">
        <v>9</v>
      </c>
      <c r="DA44" s="612"/>
      <c r="DB44" s="612"/>
      <c r="DC44" s="613"/>
      <c r="DD44" s="614">
        <v>327138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638477</v>
      </c>
      <c r="CS45" s="621"/>
      <c r="CT45" s="621"/>
      <c r="CU45" s="621"/>
      <c r="CV45" s="621"/>
      <c r="CW45" s="621"/>
      <c r="CX45" s="621"/>
      <c r="CY45" s="622"/>
      <c r="CZ45" s="611">
        <v>4.5</v>
      </c>
      <c r="DA45" s="623"/>
      <c r="DB45" s="623"/>
      <c r="DC45" s="624"/>
      <c r="DD45" s="614">
        <v>102330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651586</v>
      </c>
      <c r="CS46" s="609"/>
      <c r="CT46" s="609"/>
      <c r="CU46" s="609"/>
      <c r="CV46" s="609"/>
      <c r="CW46" s="609"/>
      <c r="CX46" s="609"/>
      <c r="CY46" s="610"/>
      <c r="CZ46" s="611">
        <v>4.5999999999999996</v>
      </c>
      <c r="DA46" s="612"/>
      <c r="DB46" s="612"/>
      <c r="DC46" s="613"/>
      <c r="DD46" s="614">
        <v>224808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14273314</v>
      </c>
      <c r="CS49" s="593"/>
      <c r="CT49" s="593"/>
      <c r="CU49" s="593"/>
      <c r="CV49" s="593"/>
      <c r="CW49" s="593"/>
      <c r="CX49" s="593"/>
      <c r="CY49" s="594"/>
      <c r="CZ49" s="595">
        <v>100</v>
      </c>
      <c r="DA49" s="596"/>
      <c r="DB49" s="596"/>
      <c r="DC49" s="597"/>
      <c r="DD49" s="598">
        <v>9530308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eA5Z+tQ0OgYZSxIgZ9PU/TphQ+r+Eqo6gHO8AXHUUkOJqBkR6MTHFRfJZrqHxCu+PYacB8+XJMDq3YqLCcJWpg==" saltValue="4PeM3jJFSlqIsd8dfdA/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15625</v>
      </c>
      <c r="R7" s="1090"/>
      <c r="S7" s="1090"/>
      <c r="T7" s="1090"/>
      <c r="U7" s="1090"/>
      <c r="V7" s="1090">
        <v>14273</v>
      </c>
      <c r="W7" s="1090"/>
      <c r="X7" s="1090"/>
      <c r="Y7" s="1090"/>
      <c r="Z7" s="1090"/>
      <c r="AA7" s="1090">
        <v>1352</v>
      </c>
      <c r="AB7" s="1090"/>
      <c r="AC7" s="1090"/>
      <c r="AD7" s="1090"/>
      <c r="AE7" s="1091"/>
      <c r="AF7" s="1092">
        <v>1203</v>
      </c>
      <c r="AG7" s="1093"/>
      <c r="AH7" s="1093"/>
      <c r="AI7" s="1093"/>
      <c r="AJ7" s="1094"/>
      <c r="AK7" s="1095">
        <v>918</v>
      </c>
      <c r="AL7" s="1096"/>
      <c r="AM7" s="1096"/>
      <c r="AN7" s="1096"/>
      <c r="AO7" s="1096"/>
      <c r="AP7" s="1096">
        <v>10623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559</v>
      </c>
      <c r="BT7" s="1087"/>
      <c r="BU7" s="1087"/>
      <c r="BV7" s="1087"/>
      <c r="BW7" s="1087"/>
      <c r="BX7" s="1087"/>
      <c r="BY7" s="1087"/>
      <c r="BZ7" s="1087"/>
      <c r="CA7" s="1087"/>
      <c r="CB7" s="1087"/>
      <c r="CC7" s="1087"/>
      <c r="CD7" s="1087"/>
      <c r="CE7" s="1087"/>
      <c r="CF7" s="1087"/>
      <c r="CG7" s="1099"/>
      <c r="CH7" s="1083">
        <v>11</v>
      </c>
      <c r="CI7" s="1084"/>
      <c r="CJ7" s="1084"/>
      <c r="CK7" s="1084"/>
      <c r="CL7" s="1085"/>
      <c r="CM7" s="1083">
        <v>76</v>
      </c>
      <c r="CN7" s="1084"/>
      <c r="CO7" s="1084"/>
      <c r="CP7" s="1084"/>
      <c r="CQ7" s="1085"/>
      <c r="CR7" s="1083">
        <v>10</v>
      </c>
      <c r="CS7" s="1084"/>
      <c r="CT7" s="1084"/>
      <c r="CU7" s="1084"/>
      <c r="CV7" s="1085"/>
      <c r="CW7" s="1083" t="s">
        <v>561</v>
      </c>
      <c r="CX7" s="1084"/>
      <c r="CY7" s="1084"/>
      <c r="CZ7" s="1084"/>
      <c r="DA7" s="1085"/>
      <c r="DB7" s="1083" t="s">
        <v>561</v>
      </c>
      <c r="DC7" s="1084"/>
      <c r="DD7" s="1084"/>
      <c r="DE7" s="1084"/>
      <c r="DF7" s="1085"/>
      <c r="DG7" s="1083" t="s">
        <v>561</v>
      </c>
      <c r="DH7" s="1084"/>
      <c r="DI7" s="1084"/>
      <c r="DJ7" s="1084"/>
      <c r="DK7" s="1085"/>
      <c r="DL7" s="1083" t="s">
        <v>561</v>
      </c>
      <c r="DM7" s="1084"/>
      <c r="DN7" s="1084"/>
      <c r="DO7" s="1084"/>
      <c r="DP7" s="1085"/>
      <c r="DQ7" s="1083" t="s">
        <v>561</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560</v>
      </c>
      <c r="BT8" s="980"/>
      <c r="BU8" s="980"/>
      <c r="BV8" s="980"/>
      <c r="BW8" s="980"/>
      <c r="BX8" s="980"/>
      <c r="BY8" s="980"/>
      <c r="BZ8" s="980"/>
      <c r="CA8" s="980"/>
      <c r="CB8" s="980"/>
      <c r="CC8" s="980"/>
      <c r="CD8" s="980"/>
      <c r="CE8" s="980"/>
      <c r="CF8" s="980"/>
      <c r="CG8" s="1001"/>
      <c r="CH8" s="976" t="s">
        <v>561</v>
      </c>
      <c r="CI8" s="977"/>
      <c r="CJ8" s="977"/>
      <c r="CK8" s="977"/>
      <c r="CL8" s="978"/>
      <c r="CM8" s="976">
        <v>30</v>
      </c>
      <c r="CN8" s="977"/>
      <c r="CO8" s="977"/>
      <c r="CP8" s="977"/>
      <c r="CQ8" s="978"/>
      <c r="CR8" s="976">
        <v>20</v>
      </c>
      <c r="CS8" s="977"/>
      <c r="CT8" s="977"/>
      <c r="CU8" s="977"/>
      <c r="CV8" s="978"/>
      <c r="CW8" s="976">
        <v>17</v>
      </c>
      <c r="CX8" s="977"/>
      <c r="CY8" s="977"/>
      <c r="CZ8" s="977"/>
      <c r="DA8" s="978"/>
      <c r="DB8" s="976" t="s">
        <v>561</v>
      </c>
      <c r="DC8" s="977"/>
      <c r="DD8" s="977"/>
      <c r="DE8" s="977"/>
      <c r="DF8" s="978"/>
      <c r="DG8" s="976" t="s">
        <v>561</v>
      </c>
      <c r="DH8" s="977"/>
      <c r="DI8" s="977"/>
      <c r="DJ8" s="977"/>
      <c r="DK8" s="978"/>
      <c r="DL8" s="976" t="s">
        <v>561</v>
      </c>
      <c r="DM8" s="977"/>
      <c r="DN8" s="977"/>
      <c r="DO8" s="977"/>
      <c r="DP8" s="978"/>
      <c r="DQ8" s="976" t="s">
        <v>561</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15625</v>
      </c>
      <c r="R23" s="1048"/>
      <c r="S23" s="1048"/>
      <c r="T23" s="1048"/>
      <c r="U23" s="1048"/>
      <c r="V23" s="1048">
        <v>14273</v>
      </c>
      <c r="W23" s="1048"/>
      <c r="X23" s="1048"/>
      <c r="Y23" s="1048"/>
      <c r="Z23" s="1048"/>
      <c r="AA23" s="1048">
        <v>1352</v>
      </c>
      <c r="AB23" s="1048"/>
      <c r="AC23" s="1048"/>
      <c r="AD23" s="1048"/>
      <c r="AE23" s="1055"/>
      <c r="AF23" s="1056">
        <v>1203</v>
      </c>
      <c r="AG23" s="1048"/>
      <c r="AH23" s="1048"/>
      <c r="AI23" s="1048"/>
      <c r="AJ23" s="1057"/>
      <c r="AK23" s="1058"/>
      <c r="AL23" s="1059"/>
      <c r="AM23" s="1059"/>
      <c r="AN23" s="1059"/>
      <c r="AO23" s="1059"/>
      <c r="AP23" s="1048">
        <v>10623</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3590</v>
      </c>
      <c r="R28" s="1038"/>
      <c r="S28" s="1038"/>
      <c r="T28" s="1038"/>
      <c r="U28" s="1038"/>
      <c r="V28" s="1038">
        <v>3518</v>
      </c>
      <c r="W28" s="1038"/>
      <c r="X28" s="1038"/>
      <c r="Y28" s="1038"/>
      <c r="Z28" s="1038"/>
      <c r="AA28" s="1038">
        <v>72</v>
      </c>
      <c r="AB28" s="1038"/>
      <c r="AC28" s="1038"/>
      <c r="AD28" s="1038"/>
      <c r="AE28" s="1039"/>
      <c r="AF28" s="1040">
        <v>72</v>
      </c>
      <c r="AG28" s="1038"/>
      <c r="AH28" s="1038"/>
      <c r="AI28" s="1038"/>
      <c r="AJ28" s="1041"/>
      <c r="AK28" s="1029">
        <v>280</v>
      </c>
      <c r="AL28" s="1030"/>
      <c r="AM28" s="1030"/>
      <c r="AN28" s="1030"/>
      <c r="AO28" s="1030"/>
      <c r="AP28" s="1030" t="s">
        <v>561</v>
      </c>
      <c r="AQ28" s="1030"/>
      <c r="AR28" s="1030"/>
      <c r="AS28" s="1030"/>
      <c r="AT28" s="1030"/>
      <c r="AU28" s="1030" t="s">
        <v>561</v>
      </c>
      <c r="AV28" s="1030"/>
      <c r="AW28" s="1030"/>
      <c r="AX28" s="1030"/>
      <c r="AY28" s="1030"/>
      <c r="AZ28" s="1031" t="s">
        <v>561</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3141</v>
      </c>
      <c r="R29" s="1026"/>
      <c r="S29" s="1026"/>
      <c r="T29" s="1026"/>
      <c r="U29" s="1026"/>
      <c r="V29" s="1026">
        <v>2971</v>
      </c>
      <c r="W29" s="1026"/>
      <c r="X29" s="1026"/>
      <c r="Y29" s="1026"/>
      <c r="Z29" s="1026"/>
      <c r="AA29" s="1026">
        <v>170</v>
      </c>
      <c r="AB29" s="1026"/>
      <c r="AC29" s="1026"/>
      <c r="AD29" s="1026"/>
      <c r="AE29" s="1027"/>
      <c r="AF29" s="1022">
        <v>170</v>
      </c>
      <c r="AG29" s="1023"/>
      <c r="AH29" s="1023"/>
      <c r="AI29" s="1023"/>
      <c r="AJ29" s="1024"/>
      <c r="AK29" s="967">
        <v>114</v>
      </c>
      <c r="AL29" s="958"/>
      <c r="AM29" s="958"/>
      <c r="AN29" s="958"/>
      <c r="AO29" s="958"/>
      <c r="AP29" s="958" t="s">
        <v>561</v>
      </c>
      <c r="AQ29" s="958"/>
      <c r="AR29" s="958"/>
      <c r="AS29" s="958"/>
      <c r="AT29" s="958"/>
      <c r="AU29" s="958" t="s">
        <v>561</v>
      </c>
      <c r="AV29" s="958"/>
      <c r="AW29" s="958"/>
      <c r="AX29" s="958"/>
      <c r="AY29" s="958"/>
      <c r="AZ29" s="1028" t="s">
        <v>561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432</v>
      </c>
      <c r="R30" s="1026"/>
      <c r="S30" s="1026"/>
      <c r="T30" s="1026"/>
      <c r="U30" s="1026"/>
      <c r="V30" s="1026">
        <v>421</v>
      </c>
      <c r="W30" s="1026"/>
      <c r="X30" s="1026"/>
      <c r="Y30" s="1026"/>
      <c r="Z30" s="1026"/>
      <c r="AA30" s="1026">
        <v>10</v>
      </c>
      <c r="AB30" s="1026"/>
      <c r="AC30" s="1026"/>
      <c r="AD30" s="1026"/>
      <c r="AE30" s="1027"/>
      <c r="AF30" s="1022">
        <v>10</v>
      </c>
      <c r="AG30" s="1023"/>
      <c r="AH30" s="1023"/>
      <c r="AI30" s="1023"/>
      <c r="AJ30" s="1024"/>
      <c r="AK30" s="967">
        <v>507</v>
      </c>
      <c r="AL30" s="958"/>
      <c r="AM30" s="958"/>
      <c r="AN30" s="958"/>
      <c r="AO30" s="958"/>
      <c r="AP30" s="958" t="s">
        <v>561</v>
      </c>
      <c r="AQ30" s="958"/>
      <c r="AR30" s="958"/>
      <c r="AS30" s="958"/>
      <c r="AT30" s="958"/>
      <c r="AU30" s="958" t="s">
        <v>561</v>
      </c>
      <c r="AV30" s="958"/>
      <c r="AW30" s="958"/>
      <c r="AX30" s="958"/>
      <c r="AY30" s="958"/>
      <c r="AZ30" s="1028" t="s">
        <v>561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711</v>
      </c>
      <c r="R31" s="1026"/>
      <c r="S31" s="1026"/>
      <c r="T31" s="1026"/>
      <c r="U31" s="1026"/>
      <c r="V31" s="1026">
        <v>675</v>
      </c>
      <c r="W31" s="1026"/>
      <c r="X31" s="1026"/>
      <c r="Y31" s="1026"/>
      <c r="Z31" s="1026"/>
      <c r="AA31" s="1026">
        <v>36</v>
      </c>
      <c r="AB31" s="1026"/>
      <c r="AC31" s="1026"/>
      <c r="AD31" s="1026"/>
      <c r="AE31" s="1027"/>
      <c r="AF31" s="1022">
        <v>1055</v>
      </c>
      <c r="AG31" s="1023"/>
      <c r="AH31" s="1023"/>
      <c r="AI31" s="1023"/>
      <c r="AJ31" s="1024"/>
      <c r="AK31" s="967">
        <v>36</v>
      </c>
      <c r="AL31" s="958"/>
      <c r="AM31" s="958"/>
      <c r="AN31" s="958"/>
      <c r="AO31" s="958"/>
      <c r="AP31" s="958">
        <v>1871</v>
      </c>
      <c r="AQ31" s="958"/>
      <c r="AR31" s="958"/>
      <c r="AS31" s="958"/>
      <c r="AT31" s="958"/>
      <c r="AU31" s="958">
        <v>176</v>
      </c>
      <c r="AV31" s="958"/>
      <c r="AW31" s="958"/>
      <c r="AX31" s="958"/>
      <c r="AY31" s="958"/>
      <c r="AZ31" s="1028" t="s">
        <v>561</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650</v>
      </c>
      <c r="R32" s="1026"/>
      <c r="S32" s="1026"/>
      <c r="T32" s="1026"/>
      <c r="U32" s="1026"/>
      <c r="V32" s="1026">
        <v>533</v>
      </c>
      <c r="W32" s="1026"/>
      <c r="X32" s="1026"/>
      <c r="Y32" s="1026"/>
      <c r="Z32" s="1026"/>
      <c r="AA32" s="1026">
        <v>118</v>
      </c>
      <c r="AB32" s="1026"/>
      <c r="AC32" s="1026"/>
      <c r="AD32" s="1026"/>
      <c r="AE32" s="1027"/>
      <c r="AF32" s="1022">
        <v>100</v>
      </c>
      <c r="AG32" s="1023"/>
      <c r="AH32" s="1023"/>
      <c r="AI32" s="1023"/>
      <c r="AJ32" s="1024"/>
      <c r="AK32" s="967">
        <v>178</v>
      </c>
      <c r="AL32" s="958"/>
      <c r="AM32" s="958"/>
      <c r="AN32" s="958"/>
      <c r="AO32" s="958"/>
      <c r="AP32" s="958">
        <v>1424</v>
      </c>
      <c r="AQ32" s="958"/>
      <c r="AR32" s="958"/>
      <c r="AS32" s="958"/>
      <c r="AT32" s="958"/>
      <c r="AU32" s="958">
        <v>1424</v>
      </c>
      <c r="AV32" s="958"/>
      <c r="AW32" s="958"/>
      <c r="AX32" s="958"/>
      <c r="AY32" s="958"/>
      <c r="AZ32" s="1028" t="s">
        <v>561</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1408</v>
      </c>
      <c r="AG63" s="946"/>
      <c r="AH63" s="946"/>
      <c r="AI63" s="946"/>
      <c r="AJ63" s="1009"/>
      <c r="AK63" s="1010"/>
      <c r="AL63" s="950"/>
      <c r="AM63" s="950"/>
      <c r="AN63" s="950"/>
      <c r="AO63" s="950"/>
      <c r="AP63" s="946">
        <f>SUM(AP28:AT62)</f>
        <v>3295</v>
      </c>
      <c r="AQ63" s="946"/>
      <c r="AR63" s="946"/>
      <c r="AS63" s="946"/>
      <c r="AT63" s="946"/>
      <c r="AU63" s="946">
        <f>SUM(AU28:AY62)</f>
        <v>1600</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544</v>
      </c>
      <c r="C68" s="973" t="s">
        <v>544</v>
      </c>
      <c r="D68" s="973" t="s">
        <v>544</v>
      </c>
      <c r="E68" s="973" t="s">
        <v>544</v>
      </c>
      <c r="F68" s="973" t="s">
        <v>544</v>
      </c>
      <c r="G68" s="973" t="s">
        <v>544</v>
      </c>
      <c r="H68" s="973" t="s">
        <v>544</v>
      </c>
      <c r="I68" s="973" t="s">
        <v>544</v>
      </c>
      <c r="J68" s="973" t="s">
        <v>544</v>
      </c>
      <c r="K68" s="973" t="s">
        <v>544</v>
      </c>
      <c r="L68" s="973" t="s">
        <v>544</v>
      </c>
      <c r="M68" s="973" t="s">
        <v>544</v>
      </c>
      <c r="N68" s="973" t="s">
        <v>544</v>
      </c>
      <c r="O68" s="973" t="s">
        <v>544</v>
      </c>
      <c r="P68" s="974" t="s">
        <v>544</v>
      </c>
      <c r="Q68" s="975">
        <v>916</v>
      </c>
      <c r="R68" s="969"/>
      <c r="S68" s="969"/>
      <c r="T68" s="969"/>
      <c r="U68" s="969"/>
      <c r="V68" s="969">
        <v>829</v>
      </c>
      <c r="W68" s="969"/>
      <c r="X68" s="969"/>
      <c r="Y68" s="969"/>
      <c r="Z68" s="969"/>
      <c r="AA68" s="969">
        <v>87</v>
      </c>
      <c r="AB68" s="969"/>
      <c r="AC68" s="969"/>
      <c r="AD68" s="969"/>
      <c r="AE68" s="969"/>
      <c r="AF68" s="969">
        <v>84</v>
      </c>
      <c r="AG68" s="969"/>
      <c r="AH68" s="969"/>
      <c r="AI68" s="969"/>
      <c r="AJ68" s="969"/>
      <c r="AK68" s="969" t="s">
        <v>561</v>
      </c>
      <c r="AL68" s="969"/>
      <c r="AM68" s="969"/>
      <c r="AN68" s="969"/>
      <c r="AO68" s="969"/>
      <c r="AP68" s="969">
        <v>196</v>
      </c>
      <c r="AQ68" s="969"/>
      <c r="AR68" s="969"/>
      <c r="AS68" s="969"/>
      <c r="AT68" s="969"/>
      <c r="AU68" s="969">
        <v>46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545</v>
      </c>
      <c r="C69" s="962" t="s">
        <v>546</v>
      </c>
      <c r="D69" s="962" t="s">
        <v>546</v>
      </c>
      <c r="E69" s="962" t="s">
        <v>546</v>
      </c>
      <c r="F69" s="962" t="s">
        <v>546</v>
      </c>
      <c r="G69" s="962" t="s">
        <v>546</v>
      </c>
      <c r="H69" s="962" t="s">
        <v>546</v>
      </c>
      <c r="I69" s="962" t="s">
        <v>546</v>
      </c>
      <c r="J69" s="962" t="s">
        <v>546</v>
      </c>
      <c r="K69" s="962" t="s">
        <v>546</v>
      </c>
      <c r="L69" s="962" t="s">
        <v>546</v>
      </c>
      <c r="M69" s="962" t="s">
        <v>546</v>
      </c>
      <c r="N69" s="962" t="s">
        <v>546</v>
      </c>
      <c r="O69" s="962" t="s">
        <v>546</v>
      </c>
      <c r="P69" s="963" t="s">
        <v>546</v>
      </c>
      <c r="Q69" s="964">
        <v>1035</v>
      </c>
      <c r="R69" s="958"/>
      <c r="S69" s="958"/>
      <c r="T69" s="958"/>
      <c r="U69" s="958"/>
      <c r="V69" s="958">
        <v>940</v>
      </c>
      <c r="W69" s="958"/>
      <c r="X69" s="958"/>
      <c r="Y69" s="958"/>
      <c r="Z69" s="958"/>
      <c r="AA69" s="958">
        <v>95</v>
      </c>
      <c r="AB69" s="958"/>
      <c r="AC69" s="958"/>
      <c r="AD69" s="958"/>
      <c r="AE69" s="958"/>
      <c r="AF69" s="958">
        <v>95</v>
      </c>
      <c r="AG69" s="958"/>
      <c r="AH69" s="958"/>
      <c r="AI69" s="958"/>
      <c r="AJ69" s="958"/>
      <c r="AK69" s="958" t="s">
        <v>561</v>
      </c>
      <c r="AL69" s="958"/>
      <c r="AM69" s="958"/>
      <c r="AN69" s="958"/>
      <c r="AO69" s="958"/>
      <c r="AP69" s="958">
        <v>419</v>
      </c>
      <c r="AQ69" s="958"/>
      <c r="AR69" s="958"/>
      <c r="AS69" s="958"/>
      <c r="AT69" s="958"/>
      <c r="AU69" s="958">
        <v>135</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547</v>
      </c>
      <c r="C70" s="962" t="s">
        <v>546</v>
      </c>
      <c r="D70" s="962" t="s">
        <v>546</v>
      </c>
      <c r="E70" s="962" t="s">
        <v>546</v>
      </c>
      <c r="F70" s="962" t="s">
        <v>546</v>
      </c>
      <c r="G70" s="962" t="s">
        <v>546</v>
      </c>
      <c r="H70" s="962" t="s">
        <v>546</v>
      </c>
      <c r="I70" s="962" t="s">
        <v>546</v>
      </c>
      <c r="J70" s="962" t="s">
        <v>546</v>
      </c>
      <c r="K70" s="962" t="s">
        <v>546</v>
      </c>
      <c r="L70" s="962" t="s">
        <v>546</v>
      </c>
      <c r="M70" s="962" t="s">
        <v>546</v>
      </c>
      <c r="N70" s="962" t="s">
        <v>546</v>
      </c>
      <c r="O70" s="962" t="s">
        <v>546</v>
      </c>
      <c r="P70" s="963" t="s">
        <v>546</v>
      </c>
      <c r="Q70" s="964">
        <v>40</v>
      </c>
      <c r="R70" s="958"/>
      <c r="S70" s="958"/>
      <c r="T70" s="958"/>
      <c r="U70" s="958"/>
      <c r="V70" s="958">
        <v>34</v>
      </c>
      <c r="W70" s="958"/>
      <c r="X70" s="958"/>
      <c r="Y70" s="958"/>
      <c r="Z70" s="958"/>
      <c r="AA70" s="958">
        <v>6</v>
      </c>
      <c r="AB70" s="958"/>
      <c r="AC70" s="958"/>
      <c r="AD70" s="958"/>
      <c r="AE70" s="958"/>
      <c r="AF70" s="958">
        <v>6</v>
      </c>
      <c r="AG70" s="958"/>
      <c r="AH70" s="958"/>
      <c r="AI70" s="958"/>
      <c r="AJ70" s="958"/>
      <c r="AK70" s="958" t="s">
        <v>561</v>
      </c>
      <c r="AL70" s="958"/>
      <c r="AM70" s="958"/>
      <c r="AN70" s="958"/>
      <c r="AO70" s="958"/>
      <c r="AP70" s="958" t="s">
        <v>561</v>
      </c>
      <c r="AQ70" s="958"/>
      <c r="AR70" s="958"/>
      <c r="AS70" s="958"/>
      <c r="AT70" s="958"/>
      <c r="AU70" s="958" t="s">
        <v>561</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548</v>
      </c>
      <c r="C71" s="962" t="s">
        <v>546</v>
      </c>
      <c r="D71" s="962" t="s">
        <v>546</v>
      </c>
      <c r="E71" s="962" t="s">
        <v>546</v>
      </c>
      <c r="F71" s="962" t="s">
        <v>546</v>
      </c>
      <c r="G71" s="962" t="s">
        <v>546</v>
      </c>
      <c r="H71" s="962" t="s">
        <v>546</v>
      </c>
      <c r="I71" s="962" t="s">
        <v>546</v>
      </c>
      <c r="J71" s="962" t="s">
        <v>546</v>
      </c>
      <c r="K71" s="962" t="s">
        <v>546</v>
      </c>
      <c r="L71" s="962" t="s">
        <v>546</v>
      </c>
      <c r="M71" s="962" t="s">
        <v>546</v>
      </c>
      <c r="N71" s="962" t="s">
        <v>546</v>
      </c>
      <c r="O71" s="962" t="s">
        <v>546</v>
      </c>
      <c r="P71" s="963" t="s">
        <v>546</v>
      </c>
      <c r="Q71" s="964">
        <v>209</v>
      </c>
      <c r="R71" s="958"/>
      <c r="S71" s="958"/>
      <c r="T71" s="958"/>
      <c r="U71" s="958"/>
      <c r="V71" s="958">
        <v>95</v>
      </c>
      <c r="W71" s="958"/>
      <c r="X71" s="958"/>
      <c r="Y71" s="958"/>
      <c r="Z71" s="958"/>
      <c r="AA71" s="958">
        <v>114</v>
      </c>
      <c r="AB71" s="958"/>
      <c r="AC71" s="958"/>
      <c r="AD71" s="958"/>
      <c r="AE71" s="958"/>
      <c r="AF71" s="958">
        <v>114</v>
      </c>
      <c r="AG71" s="958"/>
      <c r="AH71" s="958"/>
      <c r="AI71" s="958"/>
      <c r="AJ71" s="958"/>
      <c r="AK71" s="958" t="s">
        <v>561</v>
      </c>
      <c r="AL71" s="958"/>
      <c r="AM71" s="958"/>
      <c r="AN71" s="958"/>
      <c r="AO71" s="958"/>
      <c r="AP71" s="958">
        <v>469</v>
      </c>
      <c r="AQ71" s="958"/>
      <c r="AR71" s="958"/>
      <c r="AS71" s="958"/>
      <c r="AT71" s="958"/>
      <c r="AU71" s="958">
        <v>153</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549</v>
      </c>
      <c r="C72" s="962" t="s">
        <v>550</v>
      </c>
      <c r="D72" s="962" t="s">
        <v>550</v>
      </c>
      <c r="E72" s="962" t="s">
        <v>550</v>
      </c>
      <c r="F72" s="962" t="s">
        <v>550</v>
      </c>
      <c r="G72" s="962" t="s">
        <v>550</v>
      </c>
      <c r="H72" s="962" t="s">
        <v>550</v>
      </c>
      <c r="I72" s="962" t="s">
        <v>550</v>
      </c>
      <c r="J72" s="962" t="s">
        <v>550</v>
      </c>
      <c r="K72" s="962" t="s">
        <v>550</v>
      </c>
      <c r="L72" s="962" t="s">
        <v>550</v>
      </c>
      <c r="M72" s="962" t="s">
        <v>550</v>
      </c>
      <c r="N72" s="962" t="s">
        <v>550</v>
      </c>
      <c r="O72" s="962" t="s">
        <v>550</v>
      </c>
      <c r="P72" s="963" t="s">
        <v>550</v>
      </c>
      <c r="Q72" s="964">
        <v>4010</v>
      </c>
      <c r="R72" s="958"/>
      <c r="S72" s="958"/>
      <c r="T72" s="958"/>
      <c r="U72" s="958"/>
      <c r="V72" s="958">
        <v>3799</v>
      </c>
      <c r="W72" s="958"/>
      <c r="X72" s="958"/>
      <c r="Y72" s="958"/>
      <c r="Z72" s="958"/>
      <c r="AA72" s="958">
        <v>211</v>
      </c>
      <c r="AB72" s="958"/>
      <c r="AC72" s="958"/>
      <c r="AD72" s="958"/>
      <c r="AE72" s="958"/>
      <c r="AF72" s="958">
        <v>109</v>
      </c>
      <c r="AG72" s="958"/>
      <c r="AH72" s="958"/>
      <c r="AI72" s="958"/>
      <c r="AJ72" s="958"/>
      <c r="AK72" s="958" t="s">
        <v>561</v>
      </c>
      <c r="AL72" s="958"/>
      <c r="AM72" s="958"/>
      <c r="AN72" s="958"/>
      <c r="AO72" s="958"/>
      <c r="AP72" s="958">
        <v>3636</v>
      </c>
      <c r="AQ72" s="958"/>
      <c r="AR72" s="958"/>
      <c r="AS72" s="958"/>
      <c r="AT72" s="958"/>
      <c r="AU72" s="958">
        <v>513</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551</v>
      </c>
      <c r="C73" s="962" t="s">
        <v>552</v>
      </c>
      <c r="D73" s="962" t="s">
        <v>552</v>
      </c>
      <c r="E73" s="962" t="s">
        <v>552</v>
      </c>
      <c r="F73" s="962" t="s">
        <v>552</v>
      </c>
      <c r="G73" s="962" t="s">
        <v>552</v>
      </c>
      <c r="H73" s="962" t="s">
        <v>552</v>
      </c>
      <c r="I73" s="962" t="s">
        <v>552</v>
      </c>
      <c r="J73" s="962" t="s">
        <v>552</v>
      </c>
      <c r="K73" s="962" t="s">
        <v>552</v>
      </c>
      <c r="L73" s="962" t="s">
        <v>552</v>
      </c>
      <c r="M73" s="962" t="s">
        <v>552</v>
      </c>
      <c r="N73" s="962" t="s">
        <v>552</v>
      </c>
      <c r="O73" s="962" t="s">
        <v>552</v>
      </c>
      <c r="P73" s="963" t="s">
        <v>552</v>
      </c>
      <c r="Q73" s="964">
        <v>50</v>
      </c>
      <c r="R73" s="958"/>
      <c r="S73" s="958"/>
      <c r="T73" s="958"/>
      <c r="U73" s="958"/>
      <c r="V73" s="958">
        <v>45</v>
      </c>
      <c r="W73" s="958"/>
      <c r="X73" s="958"/>
      <c r="Y73" s="958"/>
      <c r="Z73" s="958"/>
      <c r="AA73" s="958">
        <v>5</v>
      </c>
      <c r="AB73" s="958"/>
      <c r="AC73" s="958"/>
      <c r="AD73" s="958"/>
      <c r="AE73" s="958"/>
      <c r="AF73" s="958">
        <v>5</v>
      </c>
      <c r="AG73" s="958"/>
      <c r="AH73" s="958"/>
      <c r="AI73" s="958"/>
      <c r="AJ73" s="958"/>
      <c r="AK73" s="958" t="s">
        <v>561</v>
      </c>
      <c r="AL73" s="958"/>
      <c r="AM73" s="958"/>
      <c r="AN73" s="958"/>
      <c r="AO73" s="958"/>
      <c r="AP73" s="958" t="s">
        <v>561</v>
      </c>
      <c r="AQ73" s="958"/>
      <c r="AR73" s="958"/>
      <c r="AS73" s="958"/>
      <c r="AT73" s="958"/>
      <c r="AU73" s="958" t="s">
        <v>561</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553</v>
      </c>
      <c r="C74" s="962" t="s">
        <v>554</v>
      </c>
      <c r="D74" s="962" t="s">
        <v>554</v>
      </c>
      <c r="E74" s="962" t="s">
        <v>554</v>
      </c>
      <c r="F74" s="962" t="s">
        <v>554</v>
      </c>
      <c r="G74" s="962" t="s">
        <v>554</v>
      </c>
      <c r="H74" s="962" t="s">
        <v>554</v>
      </c>
      <c r="I74" s="962" t="s">
        <v>554</v>
      </c>
      <c r="J74" s="962" t="s">
        <v>554</v>
      </c>
      <c r="K74" s="962" t="s">
        <v>554</v>
      </c>
      <c r="L74" s="962" t="s">
        <v>554</v>
      </c>
      <c r="M74" s="962" t="s">
        <v>554</v>
      </c>
      <c r="N74" s="962" t="s">
        <v>554</v>
      </c>
      <c r="O74" s="962" t="s">
        <v>554</v>
      </c>
      <c r="P74" s="963" t="s">
        <v>554</v>
      </c>
      <c r="Q74" s="964">
        <v>25</v>
      </c>
      <c r="R74" s="958"/>
      <c r="S74" s="958"/>
      <c r="T74" s="958"/>
      <c r="U74" s="958"/>
      <c r="V74" s="958">
        <v>21</v>
      </c>
      <c r="W74" s="958"/>
      <c r="X74" s="958"/>
      <c r="Y74" s="958"/>
      <c r="Z74" s="958"/>
      <c r="AA74" s="958">
        <v>4</v>
      </c>
      <c r="AB74" s="958"/>
      <c r="AC74" s="958"/>
      <c r="AD74" s="958"/>
      <c r="AE74" s="958"/>
      <c r="AF74" s="958">
        <v>4</v>
      </c>
      <c r="AG74" s="958"/>
      <c r="AH74" s="958"/>
      <c r="AI74" s="958"/>
      <c r="AJ74" s="958"/>
      <c r="AK74" s="958" t="s">
        <v>561</v>
      </c>
      <c r="AL74" s="958"/>
      <c r="AM74" s="958"/>
      <c r="AN74" s="958"/>
      <c r="AO74" s="958"/>
      <c r="AP74" s="958">
        <v>102</v>
      </c>
      <c r="AQ74" s="958"/>
      <c r="AR74" s="958"/>
      <c r="AS74" s="958"/>
      <c r="AT74" s="958"/>
      <c r="AU74" s="958">
        <v>20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555</v>
      </c>
      <c r="C75" s="962" t="s">
        <v>555</v>
      </c>
      <c r="D75" s="962" t="s">
        <v>555</v>
      </c>
      <c r="E75" s="962" t="s">
        <v>555</v>
      </c>
      <c r="F75" s="962" t="s">
        <v>555</v>
      </c>
      <c r="G75" s="962" t="s">
        <v>555</v>
      </c>
      <c r="H75" s="962" t="s">
        <v>555</v>
      </c>
      <c r="I75" s="962" t="s">
        <v>555</v>
      </c>
      <c r="J75" s="962" t="s">
        <v>555</v>
      </c>
      <c r="K75" s="962" t="s">
        <v>555</v>
      </c>
      <c r="L75" s="962" t="s">
        <v>555</v>
      </c>
      <c r="M75" s="962" t="s">
        <v>555</v>
      </c>
      <c r="N75" s="962" t="s">
        <v>555</v>
      </c>
      <c r="O75" s="962" t="s">
        <v>555</v>
      </c>
      <c r="P75" s="963" t="s">
        <v>555</v>
      </c>
      <c r="Q75" s="965">
        <v>7869</v>
      </c>
      <c r="R75" s="966"/>
      <c r="S75" s="966"/>
      <c r="T75" s="966"/>
      <c r="U75" s="967"/>
      <c r="V75" s="968">
        <v>7783</v>
      </c>
      <c r="W75" s="966"/>
      <c r="X75" s="966"/>
      <c r="Y75" s="966"/>
      <c r="Z75" s="967"/>
      <c r="AA75" s="968">
        <v>85</v>
      </c>
      <c r="AB75" s="966"/>
      <c r="AC75" s="966"/>
      <c r="AD75" s="966"/>
      <c r="AE75" s="967"/>
      <c r="AF75" s="968">
        <v>85</v>
      </c>
      <c r="AG75" s="966"/>
      <c r="AH75" s="966"/>
      <c r="AI75" s="966"/>
      <c r="AJ75" s="967"/>
      <c r="AK75" s="968">
        <v>52</v>
      </c>
      <c r="AL75" s="966"/>
      <c r="AM75" s="966"/>
      <c r="AN75" s="966"/>
      <c r="AO75" s="967"/>
      <c r="AP75" s="968" t="s">
        <v>561</v>
      </c>
      <c r="AQ75" s="966"/>
      <c r="AR75" s="966"/>
      <c r="AS75" s="966"/>
      <c r="AT75" s="967"/>
      <c r="AU75" s="968" t="s">
        <v>561</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556</v>
      </c>
      <c r="C76" s="962" t="s">
        <v>555</v>
      </c>
      <c r="D76" s="962" t="s">
        <v>555</v>
      </c>
      <c r="E76" s="962" t="s">
        <v>555</v>
      </c>
      <c r="F76" s="962" t="s">
        <v>555</v>
      </c>
      <c r="G76" s="962" t="s">
        <v>555</v>
      </c>
      <c r="H76" s="962" t="s">
        <v>555</v>
      </c>
      <c r="I76" s="962" t="s">
        <v>555</v>
      </c>
      <c r="J76" s="962" t="s">
        <v>555</v>
      </c>
      <c r="K76" s="962" t="s">
        <v>555</v>
      </c>
      <c r="L76" s="962" t="s">
        <v>555</v>
      </c>
      <c r="M76" s="962" t="s">
        <v>555</v>
      </c>
      <c r="N76" s="962" t="s">
        <v>555</v>
      </c>
      <c r="O76" s="962" t="s">
        <v>555</v>
      </c>
      <c r="P76" s="963" t="s">
        <v>555</v>
      </c>
      <c r="Q76" s="965">
        <v>43</v>
      </c>
      <c r="R76" s="966"/>
      <c r="S76" s="966"/>
      <c r="T76" s="966"/>
      <c r="U76" s="967"/>
      <c r="V76" s="968">
        <v>38</v>
      </c>
      <c r="W76" s="966"/>
      <c r="X76" s="966"/>
      <c r="Y76" s="966"/>
      <c r="Z76" s="967"/>
      <c r="AA76" s="968">
        <v>5</v>
      </c>
      <c r="AB76" s="966"/>
      <c r="AC76" s="966"/>
      <c r="AD76" s="966"/>
      <c r="AE76" s="967"/>
      <c r="AF76" s="968">
        <v>5</v>
      </c>
      <c r="AG76" s="966"/>
      <c r="AH76" s="966"/>
      <c r="AI76" s="966"/>
      <c r="AJ76" s="967"/>
      <c r="AK76" s="968">
        <v>26</v>
      </c>
      <c r="AL76" s="966"/>
      <c r="AM76" s="966"/>
      <c r="AN76" s="966"/>
      <c r="AO76" s="967"/>
      <c r="AP76" s="968" t="s">
        <v>561</v>
      </c>
      <c r="AQ76" s="966"/>
      <c r="AR76" s="966"/>
      <c r="AS76" s="966"/>
      <c r="AT76" s="967"/>
      <c r="AU76" s="968" t="s">
        <v>561</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557</v>
      </c>
      <c r="C77" s="962" t="s">
        <v>558</v>
      </c>
      <c r="D77" s="962" t="s">
        <v>558</v>
      </c>
      <c r="E77" s="962" t="s">
        <v>558</v>
      </c>
      <c r="F77" s="962" t="s">
        <v>558</v>
      </c>
      <c r="G77" s="962" t="s">
        <v>558</v>
      </c>
      <c r="H77" s="962" t="s">
        <v>558</v>
      </c>
      <c r="I77" s="962" t="s">
        <v>558</v>
      </c>
      <c r="J77" s="962" t="s">
        <v>558</v>
      </c>
      <c r="K77" s="962" t="s">
        <v>558</v>
      </c>
      <c r="L77" s="962" t="s">
        <v>558</v>
      </c>
      <c r="M77" s="962" t="s">
        <v>558</v>
      </c>
      <c r="N77" s="962" t="s">
        <v>558</v>
      </c>
      <c r="O77" s="962" t="s">
        <v>558</v>
      </c>
      <c r="P77" s="963" t="s">
        <v>558</v>
      </c>
      <c r="Q77" s="965">
        <v>242177</v>
      </c>
      <c r="R77" s="966"/>
      <c r="S77" s="966"/>
      <c r="T77" s="966"/>
      <c r="U77" s="967"/>
      <c r="V77" s="968">
        <v>237014</v>
      </c>
      <c r="W77" s="966"/>
      <c r="X77" s="966"/>
      <c r="Y77" s="966"/>
      <c r="Z77" s="967"/>
      <c r="AA77" s="968">
        <v>5163</v>
      </c>
      <c r="AB77" s="966"/>
      <c r="AC77" s="966"/>
      <c r="AD77" s="966"/>
      <c r="AE77" s="967"/>
      <c r="AF77" s="968">
        <v>5163</v>
      </c>
      <c r="AG77" s="966"/>
      <c r="AH77" s="966"/>
      <c r="AI77" s="966"/>
      <c r="AJ77" s="967"/>
      <c r="AK77" s="968">
        <v>5307</v>
      </c>
      <c r="AL77" s="966"/>
      <c r="AM77" s="966"/>
      <c r="AN77" s="966"/>
      <c r="AO77" s="967"/>
      <c r="AP77" s="968" t="s">
        <v>561</v>
      </c>
      <c r="AQ77" s="966"/>
      <c r="AR77" s="966"/>
      <c r="AS77" s="966"/>
      <c r="AT77" s="967"/>
      <c r="AU77" s="968" t="s">
        <v>561</v>
      </c>
      <c r="AV77" s="966"/>
      <c r="AW77" s="966"/>
      <c r="AX77" s="966"/>
      <c r="AY77" s="967"/>
      <c r="AZ77" s="959" t="s">
        <v>562</v>
      </c>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SUM(AF68:AJ87)</f>
        <v>5670</v>
      </c>
      <c r="AG88" s="946"/>
      <c r="AH88" s="946"/>
      <c r="AI88" s="946"/>
      <c r="AJ88" s="946"/>
      <c r="AK88" s="950"/>
      <c r="AL88" s="950"/>
      <c r="AM88" s="950"/>
      <c r="AN88" s="950"/>
      <c r="AO88" s="950"/>
      <c r="AP88" s="946">
        <f>SUM(AP68:AT87)</f>
        <v>4822</v>
      </c>
      <c r="AQ88" s="946"/>
      <c r="AR88" s="946"/>
      <c r="AS88" s="946"/>
      <c r="AT88" s="946"/>
      <c r="AU88" s="946">
        <f t="shared" ref="AU88" si="0">SUM(AU68:AY87)</f>
        <v>867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30</v>
      </c>
      <c r="CS102" s="940"/>
      <c r="CT102" s="940"/>
      <c r="CU102" s="940"/>
      <c r="CV102" s="941"/>
      <c r="CW102" s="939">
        <v>17</v>
      </c>
      <c r="CX102" s="940"/>
      <c r="CY102" s="940"/>
      <c r="CZ102" s="940"/>
      <c r="DA102" s="941"/>
      <c r="DB102" s="939" t="s">
        <v>561</v>
      </c>
      <c r="DC102" s="940"/>
      <c r="DD102" s="940"/>
      <c r="DE102" s="940"/>
      <c r="DF102" s="941"/>
      <c r="DG102" s="939" t="s">
        <v>561</v>
      </c>
      <c r="DH102" s="940"/>
      <c r="DI102" s="940"/>
      <c r="DJ102" s="940"/>
      <c r="DK102" s="941"/>
      <c r="DL102" s="939" t="s">
        <v>561</v>
      </c>
      <c r="DM102" s="940"/>
      <c r="DN102" s="940"/>
      <c r="DO102" s="940"/>
      <c r="DP102" s="941"/>
      <c r="DQ102" s="939" t="s">
        <v>561</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1058438</v>
      </c>
      <c r="AB110" s="876"/>
      <c r="AC110" s="876"/>
      <c r="AD110" s="876"/>
      <c r="AE110" s="877"/>
      <c r="AF110" s="878">
        <v>1141641</v>
      </c>
      <c r="AG110" s="876"/>
      <c r="AH110" s="876"/>
      <c r="AI110" s="876"/>
      <c r="AJ110" s="877"/>
      <c r="AK110" s="878">
        <v>1171279</v>
      </c>
      <c r="AL110" s="876"/>
      <c r="AM110" s="876"/>
      <c r="AN110" s="876"/>
      <c r="AO110" s="877"/>
      <c r="AP110" s="879">
        <v>16.3</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11848121</v>
      </c>
      <c r="BR110" s="829"/>
      <c r="BS110" s="829"/>
      <c r="BT110" s="829"/>
      <c r="BU110" s="829"/>
      <c r="BV110" s="829">
        <v>11192753</v>
      </c>
      <c r="BW110" s="829"/>
      <c r="BX110" s="829"/>
      <c r="BY110" s="829"/>
      <c r="BZ110" s="829"/>
      <c r="CA110" s="829">
        <v>10623202</v>
      </c>
      <c r="CB110" s="829"/>
      <c r="CC110" s="829"/>
      <c r="CD110" s="829"/>
      <c r="CE110" s="829"/>
      <c r="CF110" s="853">
        <v>147.5</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430205</v>
      </c>
      <c r="DH110" s="829"/>
      <c r="DI110" s="829"/>
      <c r="DJ110" s="829"/>
      <c r="DK110" s="829"/>
      <c r="DL110" s="829">
        <v>416133</v>
      </c>
      <c r="DM110" s="829"/>
      <c r="DN110" s="829"/>
      <c r="DO110" s="829"/>
      <c r="DP110" s="829"/>
      <c r="DQ110" s="829">
        <v>402061</v>
      </c>
      <c r="DR110" s="829"/>
      <c r="DS110" s="829"/>
      <c r="DT110" s="829"/>
      <c r="DU110" s="829"/>
      <c r="DV110" s="830">
        <v>5.6</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430205</v>
      </c>
      <c r="BR111" s="804"/>
      <c r="BS111" s="804"/>
      <c r="BT111" s="804"/>
      <c r="BU111" s="804"/>
      <c r="BV111" s="804">
        <v>416133</v>
      </c>
      <c r="BW111" s="804"/>
      <c r="BX111" s="804"/>
      <c r="BY111" s="804"/>
      <c r="BZ111" s="804"/>
      <c r="CA111" s="804">
        <v>402061</v>
      </c>
      <c r="CB111" s="804"/>
      <c r="CC111" s="804"/>
      <c r="CD111" s="804"/>
      <c r="CE111" s="804"/>
      <c r="CF111" s="862">
        <v>5.6</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1740643</v>
      </c>
      <c r="BR112" s="804"/>
      <c r="BS112" s="804"/>
      <c r="BT112" s="804"/>
      <c r="BU112" s="804"/>
      <c r="BV112" s="804">
        <v>1638250</v>
      </c>
      <c r="BW112" s="804"/>
      <c r="BX112" s="804"/>
      <c r="BY112" s="804"/>
      <c r="BZ112" s="804"/>
      <c r="CA112" s="804">
        <v>1600301</v>
      </c>
      <c r="CB112" s="804"/>
      <c r="CC112" s="804"/>
      <c r="CD112" s="804"/>
      <c r="CE112" s="804"/>
      <c r="CF112" s="862">
        <v>22.2</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150056</v>
      </c>
      <c r="AB113" s="906"/>
      <c r="AC113" s="906"/>
      <c r="AD113" s="906"/>
      <c r="AE113" s="907"/>
      <c r="AF113" s="908">
        <v>142478</v>
      </c>
      <c r="AG113" s="906"/>
      <c r="AH113" s="906"/>
      <c r="AI113" s="906"/>
      <c r="AJ113" s="907"/>
      <c r="AK113" s="908">
        <v>109467</v>
      </c>
      <c r="AL113" s="906"/>
      <c r="AM113" s="906"/>
      <c r="AN113" s="906"/>
      <c r="AO113" s="907"/>
      <c r="AP113" s="909">
        <v>1.5</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839990</v>
      </c>
      <c r="BR113" s="804"/>
      <c r="BS113" s="804"/>
      <c r="BT113" s="804"/>
      <c r="BU113" s="804"/>
      <c r="BV113" s="804">
        <v>850109</v>
      </c>
      <c r="BW113" s="804"/>
      <c r="BX113" s="804"/>
      <c r="BY113" s="804"/>
      <c r="BZ113" s="804"/>
      <c r="CA113" s="804">
        <v>862895</v>
      </c>
      <c r="CB113" s="804"/>
      <c r="CC113" s="804"/>
      <c r="CD113" s="804"/>
      <c r="CE113" s="804"/>
      <c r="CF113" s="862">
        <v>12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56259</v>
      </c>
      <c r="AB114" s="767"/>
      <c r="AC114" s="767"/>
      <c r="AD114" s="767"/>
      <c r="AE114" s="768"/>
      <c r="AF114" s="769">
        <v>65138</v>
      </c>
      <c r="AG114" s="767"/>
      <c r="AH114" s="767"/>
      <c r="AI114" s="767"/>
      <c r="AJ114" s="768"/>
      <c r="AK114" s="769">
        <v>68775</v>
      </c>
      <c r="AL114" s="767"/>
      <c r="AM114" s="767"/>
      <c r="AN114" s="767"/>
      <c r="AO114" s="768"/>
      <c r="AP114" s="811">
        <v>1</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1911548</v>
      </c>
      <c r="BR114" s="804"/>
      <c r="BS114" s="804"/>
      <c r="BT114" s="804"/>
      <c r="BU114" s="804"/>
      <c r="BV114" s="804">
        <v>1922580</v>
      </c>
      <c r="BW114" s="804"/>
      <c r="BX114" s="804"/>
      <c r="BY114" s="804"/>
      <c r="BZ114" s="804"/>
      <c r="CA114" s="804">
        <v>2012149</v>
      </c>
      <c r="CB114" s="804"/>
      <c r="CC114" s="804"/>
      <c r="CD114" s="804"/>
      <c r="CE114" s="804"/>
      <c r="CF114" s="862">
        <v>27.9</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689</v>
      </c>
      <c r="AB115" s="906"/>
      <c r="AC115" s="906"/>
      <c r="AD115" s="906"/>
      <c r="AE115" s="907"/>
      <c r="AF115" s="908">
        <v>474</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92</v>
      </c>
      <c r="AB116" s="767"/>
      <c r="AC116" s="767"/>
      <c r="AD116" s="767"/>
      <c r="AE116" s="768"/>
      <c r="AF116" s="769">
        <v>139</v>
      </c>
      <c r="AG116" s="767"/>
      <c r="AH116" s="767"/>
      <c r="AI116" s="767"/>
      <c r="AJ116" s="768"/>
      <c r="AK116" s="769">
        <v>106</v>
      </c>
      <c r="AL116" s="767"/>
      <c r="AM116" s="767"/>
      <c r="AN116" s="767"/>
      <c r="AO116" s="768"/>
      <c r="AP116" s="811">
        <v>0</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1265534</v>
      </c>
      <c r="AB117" s="890"/>
      <c r="AC117" s="890"/>
      <c r="AD117" s="890"/>
      <c r="AE117" s="891"/>
      <c r="AF117" s="892">
        <v>1349870</v>
      </c>
      <c r="AG117" s="890"/>
      <c r="AH117" s="890"/>
      <c r="AI117" s="890"/>
      <c r="AJ117" s="891"/>
      <c r="AK117" s="892">
        <v>1349627</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16770507</v>
      </c>
      <c r="BR119" s="832"/>
      <c r="BS119" s="832"/>
      <c r="BT119" s="832"/>
      <c r="BU119" s="832"/>
      <c r="BV119" s="832">
        <v>16019825</v>
      </c>
      <c r="BW119" s="832"/>
      <c r="BX119" s="832"/>
      <c r="BY119" s="832"/>
      <c r="BZ119" s="832"/>
      <c r="CA119" s="832">
        <v>15500608</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4807168</v>
      </c>
      <c r="BR120" s="829"/>
      <c r="BS120" s="829"/>
      <c r="BT120" s="829"/>
      <c r="BU120" s="829"/>
      <c r="BV120" s="829">
        <v>5577666</v>
      </c>
      <c r="BW120" s="829"/>
      <c r="BX120" s="829"/>
      <c r="BY120" s="829"/>
      <c r="BZ120" s="829"/>
      <c r="CA120" s="829">
        <v>6303706</v>
      </c>
      <c r="CB120" s="829"/>
      <c r="CC120" s="829"/>
      <c r="CD120" s="829"/>
      <c r="CE120" s="829"/>
      <c r="CF120" s="853">
        <v>87.5</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1421981</v>
      </c>
      <c r="DH120" s="829"/>
      <c r="DI120" s="829"/>
      <c r="DJ120" s="829"/>
      <c r="DK120" s="829"/>
      <c r="DL120" s="829">
        <v>1371590</v>
      </c>
      <c r="DM120" s="829"/>
      <c r="DN120" s="829"/>
      <c r="DO120" s="829"/>
      <c r="DP120" s="829"/>
      <c r="DQ120" s="829">
        <v>1424427</v>
      </c>
      <c r="DR120" s="829"/>
      <c r="DS120" s="829"/>
      <c r="DT120" s="829"/>
      <c r="DU120" s="829"/>
      <c r="DV120" s="830">
        <v>19.8</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208365</v>
      </c>
      <c r="BR121" s="804"/>
      <c r="BS121" s="804"/>
      <c r="BT121" s="804"/>
      <c r="BU121" s="804"/>
      <c r="BV121" s="804">
        <v>354989</v>
      </c>
      <c r="BW121" s="804"/>
      <c r="BX121" s="804"/>
      <c r="BY121" s="804"/>
      <c r="BZ121" s="804"/>
      <c r="CA121" s="804">
        <v>442241</v>
      </c>
      <c r="CB121" s="804"/>
      <c r="CC121" s="804"/>
      <c r="CD121" s="804"/>
      <c r="CE121" s="804"/>
      <c r="CF121" s="862">
        <v>6.1</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318662</v>
      </c>
      <c r="DH121" s="804"/>
      <c r="DI121" s="804"/>
      <c r="DJ121" s="804"/>
      <c r="DK121" s="804"/>
      <c r="DL121" s="804">
        <v>266660</v>
      </c>
      <c r="DM121" s="804"/>
      <c r="DN121" s="804"/>
      <c r="DO121" s="804"/>
      <c r="DP121" s="804"/>
      <c r="DQ121" s="804">
        <v>175874</v>
      </c>
      <c r="DR121" s="804"/>
      <c r="DS121" s="804"/>
      <c r="DT121" s="804"/>
      <c r="DU121" s="804"/>
      <c r="DV121" s="781">
        <v>2.4</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9610840</v>
      </c>
      <c r="BR122" s="832"/>
      <c r="BS122" s="832"/>
      <c r="BT122" s="832"/>
      <c r="BU122" s="832"/>
      <c r="BV122" s="832">
        <v>9210819</v>
      </c>
      <c r="BW122" s="832"/>
      <c r="BX122" s="832"/>
      <c r="BY122" s="832"/>
      <c r="BZ122" s="832"/>
      <c r="CA122" s="832">
        <v>8832586</v>
      </c>
      <c r="CB122" s="832"/>
      <c r="CC122" s="832"/>
      <c r="CD122" s="832"/>
      <c r="CE122" s="832"/>
      <c r="CF122" s="833">
        <v>122.6</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14626373</v>
      </c>
      <c r="BR123" s="820"/>
      <c r="BS123" s="820"/>
      <c r="BT123" s="820"/>
      <c r="BU123" s="820"/>
      <c r="BV123" s="820">
        <v>15143474</v>
      </c>
      <c r="BW123" s="820"/>
      <c r="BX123" s="820"/>
      <c r="BY123" s="820"/>
      <c r="BZ123" s="820"/>
      <c r="CA123" s="820">
        <v>15578533</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28.4</v>
      </c>
      <c r="BR124" s="818"/>
      <c r="BS124" s="818"/>
      <c r="BT124" s="818"/>
      <c r="BU124" s="818"/>
      <c r="BV124" s="818">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689</v>
      </c>
      <c r="AB127" s="767"/>
      <c r="AC127" s="767"/>
      <c r="AD127" s="767"/>
      <c r="AE127" s="768"/>
      <c r="AF127" s="769">
        <v>474</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16643</v>
      </c>
      <c r="AB128" s="788"/>
      <c r="AC128" s="788"/>
      <c r="AD128" s="788"/>
      <c r="AE128" s="789"/>
      <c r="AF128" s="790">
        <v>17461</v>
      </c>
      <c r="AG128" s="788"/>
      <c r="AH128" s="788"/>
      <c r="AI128" s="788"/>
      <c r="AJ128" s="789"/>
      <c r="AK128" s="790">
        <v>17785</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13.74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8269910</v>
      </c>
      <c r="AB129" s="767"/>
      <c r="AC129" s="767"/>
      <c r="AD129" s="767"/>
      <c r="AE129" s="768"/>
      <c r="AF129" s="769">
        <v>7930134</v>
      </c>
      <c r="AG129" s="767"/>
      <c r="AH129" s="767"/>
      <c r="AI129" s="767"/>
      <c r="AJ129" s="768"/>
      <c r="AK129" s="769">
        <v>8020942</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18.739999999999998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733654</v>
      </c>
      <c r="AB130" s="767"/>
      <c r="AC130" s="767"/>
      <c r="AD130" s="767"/>
      <c r="AE130" s="768"/>
      <c r="AF130" s="769">
        <v>803812</v>
      </c>
      <c r="AG130" s="767"/>
      <c r="AH130" s="767"/>
      <c r="AI130" s="767"/>
      <c r="AJ130" s="768"/>
      <c r="AK130" s="769">
        <v>816989</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7.1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7536256</v>
      </c>
      <c r="AB131" s="751"/>
      <c r="AC131" s="751"/>
      <c r="AD131" s="751"/>
      <c r="AE131" s="752"/>
      <c r="AF131" s="753">
        <v>7126322</v>
      </c>
      <c r="AG131" s="751"/>
      <c r="AH131" s="751"/>
      <c r="AI131" s="751"/>
      <c r="AJ131" s="752"/>
      <c r="AK131" s="753">
        <v>7203953</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6.8367767759999998</v>
      </c>
      <c r="AB132" s="732"/>
      <c r="AC132" s="732"/>
      <c r="AD132" s="732"/>
      <c r="AE132" s="733"/>
      <c r="AF132" s="734">
        <v>7.4175289859999998</v>
      </c>
      <c r="AG132" s="732"/>
      <c r="AH132" s="732"/>
      <c r="AI132" s="732"/>
      <c r="AJ132" s="733"/>
      <c r="AK132" s="734">
        <v>7.1468123129999999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6.9</v>
      </c>
      <c r="AB133" s="711"/>
      <c r="AC133" s="711"/>
      <c r="AD133" s="711"/>
      <c r="AE133" s="712"/>
      <c r="AF133" s="710">
        <v>7.1</v>
      </c>
      <c r="AG133" s="711"/>
      <c r="AH133" s="711"/>
      <c r="AI133" s="711"/>
      <c r="AJ133" s="712"/>
      <c r="AK133" s="710">
        <v>7.1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zFhrgj/voOpoJW7V/B1PGIDRocYzQKDP0wrXidnUx69uxyEh3k2sMnnTPSauak2896lDJ9jEEUJLbWFf7FdLA==" saltValue="mjMSqWqvwJm9QgbG4FP6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3RWudpR1lf9mQqBnRotKbCIlj6gmDVi6mgkbXnpHNEqRC/lsIAb9ABf5h+yuXG7bkE9obdSh33PPqQq8yfY5Lw==" saltValue="e5cJWLLmLxfD9xqSiafd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NQKzRgJxtUxFAGuCkU/9bHw1f/hlZF8e3jutAG5PM+5Tx8cZyOR7sm0LigW6mLWpWlB97QSinYB1hmo7ZnVFw==" saltValue="YIiGyH8zOQqIfCi7A6Jhx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1" zoomScaleSheetLayoutView="71"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2263467</v>
      </c>
      <c r="AP9" s="274">
        <v>94268</v>
      </c>
      <c r="AQ9" s="275">
        <v>78624</v>
      </c>
      <c r="AR9" s="276">
        <v>19.899999999999999</v>
      </c>
    </row>
    <row r="10" spans="1:46" ht="13.5" customHeight="1" x14ac:dyDescent="0.15">
      <c r="A10" s="259"/>
      <c r="AK10" s="1117" t="s">
        <v>484</v>
      </c>
      <c r="AL10" s="1118"/>
      <c r="AM10" s="1118"/>
      <c r="AN10" s="1119"/>
      <c r="AO10" s="277">
        <v>423704</v>
      </c>
      <c r="AP10" s="277">
        <v>17646</v>
      </c>
      <c r="AQ10" s="278">
        <v>8393</v>
      </c>
      <c r="AR10" s="279">
        <v>110.2</v>
      </c>
    </row>
    <row r="11" spans="1:46" ht="13.5" customHeight="1" x14ac:dyDescent="0.15">
      <c r="A11" s="259"/>
      <c r="AK11" s="1117" t="s">
        <v>485</v>
      </c>
      <c r="AL11" s="1118"/>
      <c r="AM11" s="1118"/>
      <c r="AN11" s="1119"/>
      <c r="AO11" s="277" t="s">
        <v>486</v>
      </c>
      <c r="AP11" s="277" t="s">
        <v>486</v>
      </c>
      <c r="AQ11" s="278">
        <v>566</v>
      </c>
      <c r="AR11" s="279" t="s">
        <v>486</v>
      </c>
    </row>
    <row r="12" spans="1:46" ht="13.5" customHeight="1" x14ac:dyDescent="0.15">
      <c r="A12" s="259"/>
      <c r="AK12" s="1117" t="s">
        <v>487</v>
      </c>
      <c r="AL12" s="1118"/>
      <c r="AM12" s="1118"/>
      <c r="AN12" s="1119"/>
      <c r="AO12" s="277" t="s">
        <v>486</v>
      </c>
      <c r="AP12" s="277" t="s">
        <v>486</v>
      </c>
      <c r="AQ12" s="278">
        <v>4</v>
      </c>
      <c r="AR12" s="279" t="s">
        <v>486</v>
      </c>
    </row>
    <row r="13" spans="1:46" ht="13.5" customHeight="1" x14ac:dyDescent="0.15">
      <c r="A13" s="259"/>
      <c r="AK13" s="1117" t="s">
        <v>488</v>
      </c>
      <c r="AL13" s="1118"/>
      <c r="AM13" s="1118"/>
      <c r="AN13" s="1119"/>
      <c r="AO13" s="277">
        <v>127130</v>
      </c>
      <c r="AP13" s="277">
        <v>5295</v>
      </c>
      <c r="AQ13" s="278">
        <v>2520</v>
      </c>
      <c r="AR13" s="279">
        <v>110.1</v>
      </c>
    </row>
    <row r="14" spans="1:46" ht="13.5" customHeight="1" x14ac:dyDescent="0.15">
      <c r="A14" s="259"/>
      <c r="AK14" s="1117" t="s">
        <v>489</v>
      </c>
      <c r="AL14" s="1118"/>
      <c r="AM14" s="1118"/>
      <c r="AN14" s="1119"/>
      <c r="AO14" s="277">
        <v>39633</v>
      </c>
      <c r="AP14" s="277">
        <v>1651</v>
      </c>
      <c r="AQ14" s="278">
        <v>1291</v>
      </c>
      <c r="AR14" s="279">
        <v>27.9</v>
      </c>
    </row>
    <row r="15" spans="1:46" ht="13.5" customHeight="1" x14ac:dyDescent="0.15">
      <c r="A15" s="259"/>
      <c r="AK15" s="1120" t="s">
        <v>490</v>
      </c>
      <c r="AL15" s="1121"/>
      <c r="AM15" s="1121"/>
      <c r="AN15" s="1122"/>
      <c r="AO15" s="277">
        <v>-150029</v>
      </c>
      <c r="AP15" s="277">
        <v>-6248</v>
      </c>
      <c r="AQ15" s="278">
        <v>-4844</v>
      </c>
      <c r="AR15" s="279">
        <v>29</v>
      </c>
    </row>
    <row r="16" spans="1:46" x14ac:dyDescent="0.15">
      <c r="A16" s="259"/>
      <c r="AK16" s="1120" t="s">
        <v>177</v>
      </c>
      <c r="AL16" s="1121"/>
      <c r="AM16" s="1121"/>
      <c r="AN16" s="1122"/>
      <c r="AO16" s="277">
        <v>2703905</v>
      </c>
      <c r="AP16" s="277">
        <v>112611</v>
      </c>
      <c r="AQ16" s="278">
        <v>86555</v>
      </c>
      <c r="AR16" s="279">
        <v>30.1</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10.5</v>
      </c>
      <c r="AP21" s="290">
        <v>7.95</v>
      </c>
      <c r="AQ21" s="291">
        <v>2.5499999999999998</v>
      </c>
      <c r="AS21" s="292"/>
      <c r="AT21" s="288"/>
    </row>
    <row r="22" spans="1:46" s="260" customFormat="1" x14ac:dyDescent="0.15">
      <c r="A22" s="288"/>
      <c r="AK22" s="1123" t="s">
        <v>496</v>
      </c>
      <c r="AL22" s="1124"/>
      <c r="AM22" s="1124"/>
      <c r="AN22" s="1125"/>
      <c r="AO22" s="293">
        <v>96.8</v>
      </c>
      <c r="AP22" s="294">
        <v>97.2</v>
      </c>
      <c r="AQ22" s="295">
        <v>-0.4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1171279</v>
      </c>
      <c r="AP32" s="303">
        <v>48781</v>
      </c>
      <c r="AQ32" s="304">
        <v>34484</v>
      </c>
      <c r="AR32" s="305">
        <v>41.5</v>
      </c>
    </row>
    <row r="33" spans="1:46" ht="13.5" customHeight="1" x14ac:dyDescent="0.15">
      <c r="A33" s="259"/>
      <c r="AK33" s="1107" t="s">
        <v>501</v>
      </c>
      <c r="AL33" s="1108"/>
      <c r="AM33" s="1108"/>
      <c r="AN33" s="1109"/>
      <c r="AO33" s="303" t="s">
        <v>486</v>
      </c>
      <c r="AP33" s="303" t="s">
        <v>486</v>
      </c>
      <c r="AQ33" s="304" t="s">
        <v>486</v>
      </c>
      <c r="AR33" s="305" t="s">
        <v>486</v>
      </c>
    </row>
    <row r="34" spans="1:46" ht="27" customHeight="1" x14ac:dyDescent="0.15">
      <c r="A34" s="259"/>
      <c r="AK34" s="1107" t="s">
        <v>502</v>
      </c>
      <c r="AL34" s="1108"/>
      <c r="AM34" s="1108"/>
      <c r="AN34" s="1109"/>
      <c r="AO34" s="303" t="s">
        <v>486</v>
      </c>
      <c r="AP34" s="303" t="s">
        <v>486</v>
      </c>
      <c r="AQ34" s="304" t="s">
        <v>486</v>
      </c>
      <c r="AR34" s="305" t="s">
        <v>486</v>
      </c>
    </row>
    <row r="35" spans="1:46" ht="27" customHeight="1" x14ac:dyDescent="0.15">
      <c r="A35" s="259"/>
      <c r="AK35" s="1107" t="s">
        <v>503</v>
      </c>
      <c r="AL35" s="1108"/>
      <c r="AM35" s="1108"/>
      <c r="AN35" s="1109"/>
      <c r="AO35" s="303">
        <v>109467</v>
      </c>
      <c r="AP35" s="303">
        <v>4559</v>
      </c>
      <c r="AQ35" s="304">
        <v>11558</v>
      </c>
      <c r="AR35" s="305">
        <v>-60.6</v>
      </c>
    </row>
    <row r="36" spans="1:46" ht="27" customHeight="1" x14ac:dyDescent="0.15">
      <c r="A36" s="259"/>
      <c r="AK36" s="1107" t="s">
        <v>504</v>
      </c>
      <c r="AL36" s="1108"/>
      <c r="AM36" s="1108"/>
      <c r="AN36" s="1109"/>
      <c r="AO36" s="303">
        <v>68775</v>
      </c>
      <c r="AP36" s="303">
        <v>2864</v>
      </c>
      <c r="AQ36" s="304">
        <v>3181</v>
      </c>
      <c r="AR36" s="305">
        <v>-10</v>
      </c>
    </row>
    <row r="37" spans="1:46" ht="13.5" customHeight="1" x14ac:dyDescent="0.15">
      <c r="A37" s="259"/>
      <c r="AK37" s="1107" t="s">
        <v>505</v>
      </c>
      <c r="AL37" s="1108"/>
      <c r="AM37" s="1108"/>
      <c r="AN37" s="1109"/>
      <c r="AO37" s="303" t="s">
        <v>486</v>
      </c>
      <c r="AP37" s="303" t="s">
        <v>486</v>
      </c>
      <c r="AQ37" s="304">
        <v>154</v>
      </c>
      <c r="AR37" s="305" t="s">
        <v>486</v>
      </c>
    </row>
    <row r="38" spans="1:46" ht="27" customHeight="1" x14ac:dyDescent="0.15">
      <c r="A38" s="259"/>
      <c r="AK38" s="1110" t="s">
        <v>506</v>
      </c>
      <c r="AL38" s="1111"/>
      <c r="AM38" s="1111"/>
      <c r="AN38" s="1112"/>
      <c r="AO38" s="306">
        <v>106</v>
      </c>
      <c r="AP38" s="306">
        <v>4</v>
      </c>
      <c r="AQ38" s="307">
        <v>1</v>
      </c>
      <c r="AR38" s="295">
        <v>300</v>
      </c>
      <c r="AS38" s="302"/>
    </row>
    <row r="39" spans="1:46" x14ac:dyDescent="0.15">
      <c r="A39" s="259"/>
      <c r="AK39" s="1110" t="s">
        <v>507</v>
      </c>
      <c r="AL39" s="1111"/>
      <c r="AM39" s="1111"/>
      <c r="AN39" s="1112"/>
      <c r="AO39" s="303">
        <v>-17785</v>
      </c>
      <c r="AP39" s="303">
        <v>-741</v>
      </c>
      <c r="AQ39" s="304">
        <v>-2572</v>
      </c>
      <c r="AR39" s="305">
        <v>-71.2</v>
      </c>
      <c r="AS39" s="302"/>
    </row>
    <row r="40" spans="1:46" ht="27" customHeight="1" x14ac:dyDescent="0.15">
      <c r="A40" s="259"/>
      <c r="AK40" s="1107" t="s">
        <v>508</v>
      </c>
      <c r="AL40" s="1108"/>
      <c r="AM40" s="1108"/>
      <c r="AN40" s="1109"/>
      <c r="AO40" s="303">
        <v>-816989</v>
      </c>
      <c r="AP40" s="303">
        <v>-34026</v>
      </c>
      <c r="AQ40" s="304">
        <v>-30360</v>
      </c>
      <c r="AR40" s="305">
        <v>12.1</v>
      </c>
      <c r="AS40" s="302"/>
    </row>
    <row r="41" spans="1:46" x14ac:dyDescent="0.15">
      <c r="A41" s="259"/>
      <c r="AK41" s="1113" t="s">
        <v>287</v>
      </c>
      <c r="AL41" s="1114"/>
      <c r="AM41" s="1114"/>
      <c r="AN41" s="1115"/>
      <c r="AO41" s="303">
        <v>514853</v>
      </c>
      <c r="AP41" s="303">
        <v>21442</v>
      </c>
      <c r="AQ41" s="304">
        <v>16445</v>
      </c>
      <c r="AR41" s="305">
        <v>30.4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1176751</v>
      </c>
      <c r="AN51" s="325">
        <v>46970</v>
      </c>
      <c r="AO51" s="326">
        <v>23.4</v>
      </c>
      <c r="AP51" s="327">
        <v>59119</v>
      </c>
      <c r="AQ51" s="328">
        <v>9.6999999999999993</v>
      </c>
      <c r="AR51" s="329">
        <v>13.7</v>
      </c>
    </row>
    <row r="52" spans="1:44" x14ac:dyDescent="0.15">
      <c r="A52" s="259"/>
      <c r="AK52" s="330"/>
      <c r="AL52" s="331" t="s">
        <v>518</v>
      </c>
      <c r="AM52" s="332">
        <v>672713</v>
      </c>
      <c r="AN52" s="333">
        <v>26852</v>
      </c>
      <c r="AO52" s="334">
        <v>22.9</v>
      </c>
      <c r="AP52" s="335">
        <v>29900</v>
      </c>
      <c r="AQ52" s="336">
        <v>-14.7</v>
      </c>
      <c r="AR52" s="337">
        <v>37.6</v>
      </c>
    </row>
    <row r="53" spans="1:44" x14ac:dyDescent="0.15">
      <c r="A53" s="259"/>
      <c r="AK53" s="315" t="s">
        <v>519</v>
      </c>
      <c r="AL53" s="316"/>
      <c r="AM53" s="324">
        <v>1038552</v>
      </c>
      <c r="AN53" s="325">
        <v>41952</v>
      </c>
      <c r="AO53" s="326">
        <v>-10.7</v>
      </c>
      <c r="AP53" s="327">
        <v>53895</v>
      </c>
      <c r="AQ53" s="328">
        <v>-8.8000000000000007</v>
      </c>
      <c r="AR53" s="329">
        <v>-1.9</v>
      </c>
    </row>
    <row r="54" spans="1:44" x14ac:dyDescent="0.15">
      <c r="A54" s="259"/>
      <c r="AK54" s="330"/>
      <c r="AL54" s="331" t="s">
        <v>518</v>
      </c>
      <c r="AM54" s="332">
        <v>439759</v>
      </c>
      <c r="AN54" s="333">
        <v>17764</v>
      </c>
      <c r="AO54" s="334">
        <v>-33.799999999999997</v>
      </c>
      <c r="AP54" s="335">
        <v>31224</v>
      </c>
      <c r="AQ54" s="336">
        <v>4.4000000000000004</v>
      </c>
      <c r="AR54" s="337">
        <v>-38.200000000000003</v>
      </c>
    </row>
    <row r="55" spans="1:44" x14ac:dyDescent="0.15">
      <c r="A55" s="259"/>
      <c r="AK55" s="315" t="s">
        <v>520</v>
      </c>
      <c r="AL55" s="316"/>
      <c r="AM55" s="324">
        <v>1393647</v>
      </c>
      <c r="AN55" s="325">
        <v>56795</v>
      </c>
      <c r="AO55" s="326">
        <v>35.4</v>
      </c>
      <c r="AP55" s="327">
        <v>56181</v>
      </c>
      <c r="AQ55" s="328">
        <v>4.2</v>
      </c>
      <c r="AR55" s="329">
        <v>31.2</v>
      </c>
    </row>
    <row r="56" spans="1:44" x14ac:dyDescent="0.15">
      <c r="A56" s="259"/>
      <c r="AK56" s="330"/>
      <c r="AL56" s="331" t="s">
        <v>518</v>
      </c>
      <c r="AM56" s="332">
        <v>525505</v>
      </c>
      <c r="AN56" s="333">
        <v>21416</v>
      </c>
      <c r="AO56" s="334">
        <v>20.6</v>
      </c>
      <c r="AP56" s="335">
        <v>32039</v>
      </c>
      <c r="AQ56" s="336">
        <v>2.6</v>
      </c>
      <c r="AR56" s="337">
        <v>18</v>
      </c>
    </row>
    <row r="57" spans="1:44" x14ac:dyDescent="0.15">
      <c r="A57" s="259"/>
      <c r="AK57" s="315" t="s">
        <v>521</v>
      </c>
      <c r="AL57" s="316"/>
      <c r="AM57" s="324">
        <v>907611</v>
      </c>
      <c r="AN57" s="325">
        <v>37379</v>
      </c>
      <c r="AO57" s="326">
        <v>-34.200000000000003</v>
      </c>
      <c r="AP57" s="327">
        <v>47730</v>
      </c>
      <c r="AQ57" s="328">
        <v>-15</v>
      </c>
      <c r="AR57" s="329">
        <v>-19.2</v>
      </c>
    </row>
    <row r="58" spans="1:44" x14ac:dyDescent="0.15">
      <c r="A58" s="259"/>
      <c r="AK58" s="330"/>
      <c r="AL58" s="331" t="s">
        <v>518</v>
      </c>
      <c r="AM58" s="332">
        <v>509843</v>
      </c>
      <c r="AN58" s="333">
        <v>20998</v>
      </c>
      <c r="AO58" s="334">
        <v>-2</v>
      </c>
      <c r="AP58" s="335">
        <v>26378</v>
      </c>
      <c r="AQ58" s="336">
        <v>-17.7</v>
      </c>
      <c r="AR58" s="337">
        <v>15.7</v>
      </c>
    </row>
    <row r="59" spans="1:44" x14ac:dyDescent="0.15">
      <c r="A59" s="259"/>
      <c r="AK59" s="315" t="s">
        <v>522</v>
      </c>
      <c r="AL59" s="316"/>
      <c r="AM59" s="324">
        <v>1290063</v>
      </c>
      <c r="AN59" s="325">
        <v>53728</v>
      </c>
      <c r="AO59" s="326">
        <v>43.7</v>
      </c>
      <c r="AP59" s="327">
        <v>61921</v>
      </c>
      <c r="AQ59" s="328">
        <v>29.7</v>
      </c>
      <c r="AR59" s="329">
        <v>14</v>
      </c>
    </row>
    <row r="60" spans="1:44" x14ac:dyDescent="0.15">
      <c r="A60" s="259"/>
      <c r="AK60" s="330"/>
      <c r="AL60" s="331" t="s">
        <v>518</v>
      </c>
      <c r="AM60" s="332">
        <v>651586</v>
      </c>
      <c r="AN60" s="333">
        <v>27137</v>
      </c>
      <c r="AO60" s="334">
        <v>29.2</v>
      </c>
      <c r="AP60" s="335">
        <v>34719</v>
      </c>
      <c r="AQ60" s="336">
        <v>31.6</v>
      </c>
      <c r="AR60" s="337">
        <v>-2.4</v>
      </c>
    </row>
    <row r="61" spans="1:44" x14ac:dyDescent="0.15">
      <c r="A61" s="259"/>
      <c r="AK61" s="315" t="s">
        <v>523</v>
      </c>
      <c r="AL61" s="338"/>
      <c r="AM61" s="324">
        <v>1161325</v>
      </c>
      <c r="AN61" s="325">
        <v>47365</v>
      </c>
      <c r="AO61" s="326">
        <v>11.5</v>
      </c>
      <c r="AP61" s="327">
        <v>55769</v>
      </c>
      <c r="AQ61" s="339">
        <v>4</v>
      </c>
      <c r="AR61" s="329">
        <v>7.5</v>
      </c>
    </row>
    <row r="62" spans="1:44" x14ac:dyDescent="0.15">
      <c r="A62" s="259"/>
      <c r="AK62" s="330"/>
      <c r="AL62" s="331" t="s">
        <v>518</v>
      </c>
      <c r="AM62" s="332">
        <v>559881</v>
      </c>
      <c r="AN62" s="333">
        <v>22833</v>
      </c>
      <c r="AO62" s="334">
        <v>7.4</v>
      </c>
      <c r="AP62" s="335">
        <v>30852</v>
      </c>
      <c r="AQ62" s="336">
        <v>1.2</v>
      </c>
      <c r="AR62" s="337">
        <v>6.2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Sm8YNpWZIlgIKgRGUimBJ2jAhrLJo6Vt9xgFLDuJTqi0rnxzFGLyiEbCTV3sYTffLmkZ4D5ibo0bMoKXlul09A==" saltValue="SCYz0LL8gc/Njv3oixhU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jf71mLxZX9+ZdL84uDv0tcGsqJGm8/DbOvgmSxXgWwrKCuBvwd++CbNIMLwzY55noDWzN/vCWZuzN+pBv9Q2HA==" saltValue="gt3dRexfgOdEaItg1rNT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Qynhu83063T/FtQiKy1Yo67oihaMS5YOPkrVWeaV2QPVxD1l+KXxb74+gokbtbUKCZUm/ec62Rox4/qAOdb2Cg==" saltValue="ojNcvXgW95qsbBq5JjfjN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14.53</v>
      </c>
      <c r="G47" s="12">
        <v>16.739999999999998</v>
      </c>
      <c r="H47" s="12">
        <v>23.8</v>
      </c>
      <c r="I47" s="12">
        <v>26.51</v>
      </c>
      <c r="J47" s="13">
        <v>29.81</v>
      </c>
    </row>
    <row r="48" spans="2:10" ht="57.75" customHeight="1" x14ac:dyDescent="0.15">
      <c r="B48" s="14"/>
      <c r="C48" s="1128" t="s">
        <v>4</v>
      </c>
      <c r="D48" s="1128"/>
      <c r="E48" s="1129"/>
      <c r="F48" s="15">
        <v>11.95</v>
      </c>
      <c r="G48" s="16">
        <v>13.1</v>
      </c>
      <c r="H48" s="16">
        <v>10.93</v>
      </c>
      <c r="I48" s="16">
        <v>14.64</v>
      </c>
      <c r="J48" s="17">
        <v>15</v>
      </c>
    </row>
    <row r="49" spans="2:10" ht="57.75" customHeight="1" thickBot="1" x14ac:dyDescent="0.2">
      <c r="B49" s="18"/>
      <c r="C49" s="1130" t="s">
        <v>5</v>
      </c>
      <c r="D49" s="1130"/>
      <c r="E49" s="1131"/>
      <c r="F49" s="19" t="s">
        <v>530</v>
      </c>
      <c r="G49" s="20">
        <v>4.82</v>
      </c>
      <c r="H49" s="20">
        <v>6.24</v>
      </c>
      <c r="I49" s="20">
        <v>4.93</v>
      </c>
      <c r="J49" s="21">
        <v>4.12</v>
      </c>
    </row>
    <row r="50" spans="2:10" x14ac:dyDescent="0.15"/>
  </sheetData>
  <sheetProtection algorithmName="SHA-512" hashValue="OQoXURYbU/iPuu8su/sXzzUmfI4Z3CdHzSi/6Mz+pYAE7Nw7vHxtcF9Fueon5xzO9sZuEF8LpnqEsBNz0me+gQ==" saltValue="LhhEOkvfAB0Qcyiv2ErK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531</v>
      </c>
      <c r="D34" s="1136"/>
      <c r="E34" s="1137"/>
      <c r="F34" s="32">
        <v>11.95</v>
      </c>
      <c r="G34" s="33">
        <v>13.08</v>
      </c>
      <c r="H34" s="33">
        <v>10.92</v>
      </c>
      <c r="I34" s="33">
        <v>14.63</v>
      </c>
      <c r="J34" s="34">
        <v>15</v>
      </c>
      <c r="K34" s="22"/>
      <c r="L34" s="22"/>
      <c r="M34" s="22"/>
      <c r="N34" s="22"/>
      <c r="O34" s="22"/>
      <c r="P34" s="22"/>
    </row>
    <row r="35" spans="1:16" ht="39" customHeight="1" x14ac:dyDescent="0.15">
      <c r="A35" s="22"/>
      <c r="B35" s="35"/>
      <c r="C35" s="1132" t="s">
        <v>532</v>
      </c>
      <c r="D35" s="1132"/>
      <c r="E35" s="1133"/>
      <c r="F35" s="36">
        <v>19.73</v>
      </c>
      <c r="G35" s="37">
        <v>17.57</v>
      </c>
      <c r="H35" s="37">
        <v>15.72</v>
      </c>
      <c r="I35" s="37">
        <v>13.86</v>
      </c>
      <c r="J35" s="38">
        <v>13.15</v>
      </c>
      <c r="K35" s="22"/>
      <c r="L35" s="22"/>
      <c r="M35" s="22"/>
      <c r="N35" s="22"/>
      <c r="O35" s="22"/>
      <c r="P35" s="22"/>
    </row>
    <row r="36" spans="1:16" ht="39" customHeight="1" x14ac:dyDescent="0.15">
      <c r="A36" s="22"/>
      <c r="B36" s="35"/>
      <c r="C36" s="1132" t="s">
        <v>533</v>
      </c>
      <c r="D36" s="1132"/>
      <c r="E36" s="1133"/>
      <c r="F36" s="36">
        <v>0.05</v>
      </c>
      <c r="G36" s="37">
        <v>0.02</v>
      </c>
      <c r="H36" s="37">
        <v>0.02</v>
      </c>
      <c r="I36" s="37">
        <v>0.04</v>
      </c>
      <c r="J36" s="38">
        <v>2.11</v>
      </c>
      <c r="K36" s="22"/>
      <c r="L36" s="22"/>
      <c r="M36" s="22"/>
      <c r="N36" s="22"/>
      <c r="O36" s="22"/>
      <c r="P36" s="22"/>
    </row>
    <row r="37" spans="1:16" ht="39" customHeight="1" x14ac:dyDescent="0.15">
      <c r="A37" s="22"/>
      <c r="B37" s="35"/>
      <c r="C37" s="1132" t="s">
        <v>534</v>
      </c>
      <c r="D37" s="1132"/>
      <c r="E37" s="1133"/>
      <c r="F37" s="36">
        <v>7.0000000000000007E-2</v>
      </c>
      <c r="G37" s="37">
        <v>0.68</v>
      </c>
      <c r="H37" s="37">
        <v>1.1200000000000001</v>
      </c>
      <c r="I37" s="37">
        <v>1.1299999999999999</v>
      </c>
      <c r="J37" s="38">
        <v>1.24</v>
      </c>
      <c r="K37" s="22"/>
      <c r="L37" s="22"/>
      <c r="M37" s="22"/>
      <c r="N37" s="22"/>
      <c r="O37" s="22"/>
      <c r="P37" s="22"/>
    </row>
    <row r="38" spans="1:16" ht="39" customHeight="1" x14ac:dyDescent="0.15">
      <c r="A38" s="22"/>
      <c r="B38" s="35"/>
      <c r="C38" s="1132" t="s">
        <v>535</v>
      </c>
      <c r="D38" s="1132"/>
      <c r="E38" s="1133"/>
      <c r="F38" s="36">
        <v>1.46</v>
      </c>
      <c r="G38" s="37">
        <v>1.7</v>
      </c>
      <c r="H38" s="37">
        <v>1.0900000000000001</v>
      </c>
      <c r="I38" s="37">
        <v>1</v>
      </c>
      <c r="J38" s="38">
        <v>0.89</v>
      </c>
      <c r="K38" s="22"/>
      <c r="L38" s="22"/>
      <c r="M38" s="22"/>
      <c r="N38" s="22"/>
      <c r="O38" s="22"/>
      <c r="P38" s="22"/>
    </row>
    <row r="39" spans="1:16" ht="39" customHeight="1" x14ac:dyDescent="0.15">
      <c r="A39" s="22"/>
      <c r="B39" s="35"/>
      <c r="C39" s="1132" t="s">
        <v>536</v>
      </c>
      <c r="D39" s="1132"/>
      <c r="E39" s="1133"/>
      <c r="F39" s="36">
        <v>1.66</v>
      </c>
      <c r="G39" s="37">
        <v>2.21</v>
      </c>
      <c r="H39" s="37">
        <v>1.54</v>
      </c>
      <c r="I39" s="37">
        <v>1.74</v>
      </c>
      <c r="J39" s="38">
        <v>0.12</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538</v>
      </c>
      <c r="D43" s="1134"/>
      <c r="E43" s="1135"/>
      <c r="F43" s="41">
        <v>0</v>
      </c>
      <c r="G43" s="42">
        <v>0</v>
      </c>
      <c r="H43" s="42">
        <v>0</v>
      </c>
      <c r="I43" s="42">
        <v>0</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ND5IpMnN2EJG/T4tU3ytUPlQd059rKP140GAdoDZX+IPKdDsS9w6baB7JvnhjevDUk10G9S9L4EKUw6nCe+Kg==" saltValue="QFh8kvTjsXV55vHMPR45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1049</v>
      </c>
      <c r="L45" s="58">
        <v>1067</v>
      </c>
      <c r="M45" s="58">
        <v>1058</v>
      </c>
      <c r="N45" s="58">
        <v>1142</v>
      </c>
      <c r="O45" s="59">
        <v>1171</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162</v>
      </c>
      <c r="L48" s="62">
        <v>152</v>
      </c>
      <c r="M48" s="62">
        <v>150</v>
      </c>
      <c r="N48" s="62">
        <v>142</v>
      </c>
      <c r="O48" s="63">
        <v>109</v>
      </c>
      <c r="P48" s="46"/>
      <c r="Q48" s="46"/>
      <c r="R48" s="46"/>
      <c r="S48" s="46"/>
      <c r="T48" s="46"/>
      <c r="U48" s="46"/>
    </row>
    <row r="49" spans="1:21" ht="30.75" customHeight="1" x14ac:dyDescent="0.15">
      <c r="A49" s="46"/>
      <c r="B49" s="1163"/>
      <c r="C49" s="1164"/>
      <c r="D49" s="60"/>
      <c r="E49" s="1140" t="s">
        <v>14</v>
      </c>
      <c r="F49" s="1140"/>
      <c r="G49" s="1140"/>
      <c r="H49" s="1140"/>
      <c r="I49" s="1140"/>
      <c r="J49" s="1141"/>
      <c r="K49" s="61">
        <v>42</v>
      </c>
      <c r="L49" s="62">
        <v>64</v>
      </c>
      <c r="M49" s="62">
        <v>56</v>
      </c>
      <c r="N49" s="62">
        <v>65</v>
      </c>
      <c r="O49" s="63">
        <v>69</v>
      </c>
      <c r="P49" s="46"/>
      <c r="Q49" s="46"/>
      <c r="R49" s="46"/>
      <c r="S49" s="46"/>
      <c r="T49" s="46"/>
      <c r="U49" s="46"/>
    </row>
    <row r="50" spans="1:21" ht="30.75" customHeight="1" x14ac:dyDescent="0.15">
      <c r="A50" s="46"/>
      <c r="B50" s="1163"/>
      <c r="C50" s="1164"/>
      <c r="D50" s="60"/>
      <c r="E50" s="1140" t="s">
        <v>15</v>
      </c>
      <c r="F50" s="1140"/>
      <c r="G50" s="1140"/>
      <c r="H50" s="1140"/>
      <c r="I50" s="1140"/>
      <c r="J50" s="1141"/>
      <c r="K50" s="61">
        <v>1</v>
      </c>
      <c r="L50" s="62">
        <v>1</v>
      </c>
      <c r="M50" s="62">
        <v>1</v>
      </c>
      <c r="N50" s="62">
        <v>0</v>
      </c>
      <c r="O50" s="63" t="s">
        <v>486</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v>0</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790</v>
      </c>
      <c r="L52" s="62">
        <v>772</v>
      </c>
      <c r="M52" s="62">
        <v>750</v>
      </c>
      <c r="N52" s="62">
        <v>821</v>
      </c>
      <c r="O52" s="63">
        <v>835</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464</v>
      </c>
      <c r="L53" s="67">
        <v>512</v>
      </c>
      <c r="M53" s="67">
        <v>515</v>
      </c>
      <c r="N53" s="67">
        <v>528</v>
      </c>
      <c r="O53" s="68">
        <v>514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1qbcKxfafBpEIc6Vfbh4vDyH3EOynyS+ZgbJnwEzhHqBzOpNjll9k7BVjHhY2mWuDEIMKoVSm9nk49B11Hq1Q==" saltValue="cePNhDvSFgI2+W2FvOLo8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11563</v>
      </c>
      <c r="J41" s="343">
        <v>11709</v>
      </c>
      <c r="K41" s="343">
        <v>11848</v>
      </c>
      <c r="L41" s="343">
        <v>11193</v>
      </c>
      <c r="M41" s="344">
        <v>10623</v>
      </c>
    </row>
    <row r="42" spans="2:13" ht="27.75" customHeight="1" x14ac:dyDescent="0.15">
      <c r="B42" s="1171"/>
      <c r="C42" s="1172"/>
      <c r="D42" s="104"/>
      <c r="E42" s="1175" t="s">
        <v>32</v>
      </c>
      <c r="F42" s="1175"/>
      <c r="G42" s="1175"/>
      <c r="H42" s="1176"/>
      <c r="I42" s="345" t="s">
        <v>486</v>
      </c>
      <c r="J42" s="346">
        <v>652</v>
      </c>
      <c r="K42" s="346">
        <v>430</v>
      </c>
      <c r="L42" s="346">
        <v>416</v>
      </c>
      <c r="M42" s="347">
        <v>402</v>
      </c>
    </row>
    <row r="43" spans="2:13" ht="27.75" customHeight="1" x14ac:dyDescent="0.15">
      <c r="B43" s="1171"/>
      <c r="C43" s="1172"/>
      <c r="D43" s="104"/>
      <c r="E43" s="1175" t="s">
        <v>33</v>
      </c>
      <c r="F43" s="1175"/>
      <c r="G43" s="1175"/>
      <c r="H43" s="1176"/>
      <c r="I43" s="345">
        <v>2234</v>
      </c>
      <c r="J43" s="346">
        <v>1753</v>
      </c>
      <c r="K43" s="346">
        <v>1741</v>
      </c>
      <c r="L43" s="346">
        <v>1638</v>
      </c>
      <c r="M43" s="347">
        <v>1600</v>
      </c>
    </row>
    <row r="44" spans="2:13" ht="27.75" customHeight="1" x14ac:dyDescent="0.15">
      <c r="B44" s="1171"/>
      <c r="C44" s="1172"/>
      <c r="D44" s="104"/>
      <c r="E44" s="1175" t="s">
        <v>34</v>
      </c>
      <c r="F44" s="1175"/>
      <c r="G44" s="1175"/>
      <c r="H44" s="1176"/>
      <c r="I44" s="345">
        <v>537</v>
      </c>
      <c r="J44" s="346">
        <v>675</v>
      </c>
      <c r="K44" s="346">
        <v>840</v>
      </c>
      <c r="L44" s="346">
        <v>850</v>
      </c>
      <c r="M44" s="347">
        <v>863</v>
      </c>
    </row>
    <row r="45" spans="2:13" ht="27.75" customHeight="1" x14ac:dyDescent="0.15">
      <c r="B45" s="1171"/>
      <c r="C45" s="1172"/>
      <c r="D45" s="104"/>
      <c r="E45" s="1175" t="s">
        <v>35</v>
      </c>
      <c r="F45" s="1175"/>
      <c r="G45" s="1175"/>
      <c r="H45" s="1176"/>
      <c r="I45" s="345">
        <v>1928</v>
      </c>
      <c r="J45" s="346">
        <v>1935</v>
      </c>
      <c r="K45" s="346">
        <v>1912</v>
      </c>
      <c r="L45" s="346">
        <v>1923</v>
      </c>
      <c r="M45" s="347">
        <v>2012</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3356</v>
      </c>
      <c r="J50" s="346">
        <v>3750</v>
      </c>
      <c r="K50" s="346">
        <v>4807</v>
      </c>
      <c r="L50" s="346">
        <v>5578</v>
      </c>
      <c r="M50" s="347">
        <v>6304</v>
      </c>
    </row>
    <row r="51" spans="2:13" ht="27.75" customHeight="1" x14ac:dyDescent="0.15">
      <c r="B51" s="1171"/>
      <c r="C51" s="1172"/>
      <c r="D51" s="104"/>
      <c r="E51" s="1175" t="s">
        <v>42</v>
      </c>
      <c r="F51" s="1175"/>
      <c r="G51" s="1175"/>
      <c r="H51" s="1176"/>
      <c r="I51" s="345">
        <v>247</v>
      </c>
      <c r="J51" s="346">
        <v>443</v>
      </c>
      <c r="K51" s="346">
        <v>208</v>
      </c>
      <c r="L51" s="346">
        <v>355</v>
      </c>
      <c r="M51" s="347">
        <v>442</v>
      </c>
    </row>
    <row r="52" spans="2:13" ht="27.75" customHeight="1" x14ac:dyDescent="0.15">
      <c r="B52" s="1173"/>
      <c r="C52" s="1174"/>
      <c r="D52" s="104"/>
      <c r="E52" s="1175" t="s">
        <v>43</v>
      </c>
      <c r="F52" s="1175"/>
      <c r="G52" s="1175"/>
      <c r="H52" s="1176"/>
      <c r="I52" s="345">
        <v>9196</v>
      </c>
      <c r="J52" s="346">
        <v>9573</v>
      </c>
      <c r="K52" s="346">
        <v>9611</v>
      </c>
      <c r="L52" s="346">
        <v>9211</v>
      </c>
      <c r="M52" s="347">
        <v>8833</v>
      </c>
    </row>
    <row r="53" spans="2:13" ht="27.75" customHeight="1" thickBot="1" x14ac:dyDescent="0.2">
      <c r="B53" s="1177" t="s">
        <v>19</v>
      </c>
      <c r="C53" s="1178"/>
      <c r="D53" s="108"/>
      <c r="E53" s="1179" t="s">
        <v>44</v>
      </c>
      <c r="F53" s="1179"/>
      <c r="G53" s="1179"/>
      <c r="H53" s="1180"/>
      <c r="I53" s="348">
        <v>3463</v>
      </c>
      <c r="J53" s="349">
        <v>2958</v>
      </c>
      <c r="K53" s="349">
        <v>2144</v>
      </c>
      <c r="L53" s="349">
        <v>876</v>
      </c>
      <c r="M53" s="350">
        <v>-78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mmOUzuD8Ywk07ZbcyJgmrp+FlsDu27hWItDcpbF5gX3UJzAb/iJD5qI5R5mqtBQP0DRnRtepAZWW6P3vsPrq8w==" saltValue="oVL7tLM/wYVoOw/x0Dbe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1969</v>
      </c>
      <c r="G55" s="120">
        <v>2103</v>
      </c>
      <c r="H55" s="121">
        <v>2391</v>
      </c>
    </row>
    <row r="56" spans="2:8" ht="52.5" customHeight="1" x14ac:dyDescent="0.15">
      <c r="B56" s="122"/>
      <c r="C56" s="1198" t="s">
        <v>47</v>
      </c>
      <c r="D56" s="1198"/>
      <c r="E56" s="1199"/>
      <c r="F56" s="123">
        <v>552</v>
      </c>
      <c r="G56" s="123">
        <v>552</v>
      </c>
      <c r="H56" s="124">
        <v>593</v>
      </c>
    </row>
    <row r="57" spans="2:8" ht="53.25" customHeight="1" x14ac:dyDescent="0.15">
      <c r="B57" s="122"/>
      <c r="C57" s="1200" t="s">
        <v>48</v>
      </c>
      <c r="D57" s="1200"/>
      <c r="E57" s="1201"/>
      <c r="F57" s="125">
        <v>1153</v>
      </c>
      <c r="G57" s="125">
        <v>1471</v>
      </c>
      <c r="H57" s="126">
        <v>1808</v>
      </c>
    </row>
    <row r="58" spans="2:8" ht="45.75" customHeight="1" x14ac:dyDescent="0.15">
      <c r="B58" s="127"/>
      <c r="C58" s="1188" t="s">
        <v>563</v>
      </c>
      <c r="D58" s="1189"/>
      <c r="E58" s="1190"/>
      <c r="F58" s="128">
        <v>574</v>
      </c>
      <c r="G58" s="128">
        <v>725</v>
      </c>
      <c r="H58" s="129">
        <v>1015</v>
      </c>
    </row>
    <row r="59" spans="2:8" ht="45.75" customHeight="1" x14ac:dyDescent="0.15">
      <c r="B59" s="127"/>
      <c r="C59" s="1188" t="s">
        <v>564</v>
      </c>
      <c r="D59" s="1189"/>
      <c r="E59" s="1190"/>
      <c r="F59" s="128">
        <v>250</v>
      </c>
      <c r="G59" s="128">
        <v>388</v>
      </c>
      <c r="H59" s="129">
        <v>428</v>
      </c>
    </row>
    <row r="60" spans="2:8" ht="45.75" customHeight="1" x14ac:dyDescent="0.15">
      <c r="B60" s="127"/>
      <c r="C60" s="1188" t="s">
        <v>565</v>
      </c>
      <c r="D60" s="1189"/>
      <c r="E60" s="1190"/>
      <c r="F60" s="128">
        <v>121</v>
      </c>
      <c r="G60" s="128">
        <v>121</v>
      </c>
      <c r="H60" s="129">
        <v>121</v>
      </c>
    </row>
    <row r="61" spans="2:8" ht="45.75" customHeight="1" x14ac:dyDescent="0.15">
      <c r="B61" s="127"/>
      <c r="C61" s="1188" t="s">
        <v>566</v>
      </c>
      <c r="D61" s="1189"/>
      <c r="E61" s="1190"/>
      <c r="F61" s="128">
        <v>115</v>
      </c>
      <c r="G61" s="128">
        <v>113</v>
      </c>
      <c r="H61" s="129">
        <v>108</v>
      </c>
    </row>
    <row r="62" spans="2:8" ht="45.75" customHeight="1" thickBot="1" x14ac:dyDescent="0.2">
      <c r="B62" s="130"/>
      <c r="C62" s="1191" t="s">
        <v>567</v>
      </c>
      <c r="D62" s="1192"/>
      <c r="E62" s="1193"/>
      <c r="F62" s="131">
        <v>41</v>
      </c>
      <c r="G62" s="131">
        <v>70</v>
      </c>
      <c r="H62" s="132">
        <v>59</v>
      </c>
    </row>
    <row r="63" spans="2:8" ht="52.5" customHeight="1" thickBot="1" x14ac:dyDescent="0.2">
      <c r="B63" s="133"/>
      <c r="C63" s="1194" t="s">
        <v>49</v>
      </c>
      <c r="D63" s="1194"/>
      <c r="E63" s="1195"/>
      <c r="F63" s="134">
        <v>3674</v>
      </c>
      <c r="G63" s="134">
        <v>4126</v>
      </c>
      <c r="H63" s="135">
        <v>4792</v>
      </c>
    </row>
    <row r="64" spans="2:8" x14ac:dyDescent="0.15"/>
  </sheetData>
  <sheetProtection algorithmName="SHA-512" hashValue="cYg/TqVdF+WW4DEG9jJhHln+IM1IoEY9T1CRXwDO2t0RUXfD0MUULg7vZ9Otne98aOL6qWd0OhMJpVwnJcFUCQ==" saltValue="YngJzaRflfU9MSjnJH20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46970</v>
      </c>
      <c r="E3" s="154"/>
      <c r="F3" s="155">
        <v>59119</v>
      </c>
      <c r="G3" s="156"/>
      <c r="H3" s="157"/>
    </row>
    <row r="4" spans="1:8" x14ac:dyDescent="0.15">
      <c r="A4" s="158"/>
      <c r="B4" s="159"/>
      <c r="C4" s="160"/>
      <c r="D4" s="161">
        <v>26852</v>
      </c>
      <c r="E4" s="162"/>
      <c r="F4" s="163">
        <v>29900</v>
      </c>
      <c r="G4" s="164"/>
      <c r="H4" s="165"/>
    </row>
    <row r="5" spans="1:8" x14ac:dyDescent="0.15">
      <c r="A5" s="146" t="s">
        <v>519</v>
      </c>
      <c r="B5" s="151"/>
      <c r="C5" s="152"/>
      <c r="D5" s="153">
        <v>41952</v>
      </c>
      <c r="E5" s="154"/>
      <c r="F5" s="155">
        <v>53895</v>
      </c>
      <c r="G5" s="156"/>
      <c r="H5" s="157"/>
    </row>
    <row r="6" spans="1:8" x14ac:dyDescent="0.15">
      <c r="A6" s="158"/>
      <c r="B6" s="159"/>
      <c r="C6" s="160"/>
      <c r="D6" s="161">
        <v>17764</v>
      </c>
      <c r="E6" s="162"/>
      <c r="F6" s="163">
        <v>31224</v>
      </c>
      <c r="G6" s="164"/>
      <c r="H6" s="165"/>
    </row>
    <row r="7" spans="1:8" x14ac:dyDescent="0.15">
      <c r="A7" s="146" t="s">
        <v>520</v>
      </c>
      <c r="B7" s="151"/>
      <c r="C7" s="152"/>
      <c r="D7" s="153">
        <v>56795</v>
      </c>
      <c r="E7" s="154"/>
      <c r="F7" s="155">
        <v>56181</v>
      </c>
      <c r="G7" s="156"/>
      <c r="H7" s="157"/>
    </row>
    <row r="8" spans="1:8" x14ac:dyDescent="0.15">
      <c r="A8" s="158"/>
      <c r="B8" s="159"/>
      <c r="C8" s="160"/>
      <c r="D8" s="161">
        <v>21416</v>
      </c>
      <c r="E8" s="162"/>
      <c r="F8" s="163">
        <v>32039</v>
      </c>
      <c r="G8" s="164"/>
      <c r="H8" s="165"/>
    </row>
    <row r="9" spans="1:8" x14ac:dyDescent="0.15">
      <c r="A9" s="146" t="s">
        <v>521</v>
      </c>
      <c r="B9" s="151"/>
      <c r="C9" s="152"/>
      <c r="D9" s="153">
        <v>37379</v>
      </c>
      <c r="E9" s="154"/>
      <c r="F9" s="155">
        <v>47730</v>
      </c>
      <c r="G9" s="156"/>
      <c r="H9" s="157"/>
    </row>
    <row r="10" spans="1:8" x14ac:dyDescent="0.15">
      <c r="A10" s="158"/>
      <c r="B10" s="159"/>
      <c r="C10" s="160"/>
      <c r="D10" s="161">
        <v>20998</v>
      </c>
      <c r="E10" s="162"/>
      <c r="F10" s="163">
        <v>26378</v>
      </c>
      <c r="G10" s="164"/>
      <c r="H10" s="165"/>
    </row>
    <row r="11" spans="1:8" x14ac:dyDescent="0.15">
      <c r="A11" s="146" t="s">
        <v>522</v>
      </c>
      <c r="B11" s="151"/>
      <c r="C11" s="152"/>
      <c r="D11" s="153">
        <v>53728</v>
      </c>
      <c r="E11" s="154"/>
      <c r="F11" s="155">
        <v>61921</v>
      </c>
      <c r="G11" s="156"/>
      <c r="H11" s="157"/>
    </row>
    <row r="12" spans="1:8" x14ac:dyDescent="0.15">
      <c r="A12" s="158"/>
      <c r="B12" s="159"/>
      <c r="C12" s="166"/>
      <c r="D12" s="161">
        <v>27137</v>
      </c>
      <c r="E12" s="162"/>
      <c r="F12" s="163">
        <v>34719</v>
      </c>
      <c r="G12" s="164"/>
      <c r="H12" s="165"/>
    </row>
    <row r="13" spans="1:8" x14ac:dyDescent="0.15">
      <c r="A13" s="146"/>
      <c r="B13" s="151"/>
      <c r="C13" s="152"/>
      <c r="D13" s="153">
        <v>47365</v>
      </c>
      <c r="E13" s="154"/>
      <c r="F13" s="155">
        <v>55769</v>
      </c>
      <c r="G13" s="167"/>
      <c r="H13" s="157"/>
    </row>
    <row r="14" spans="1:8" x14ac:dyDescent="0.15">
      <c r="A14" s="158"/>
      <c r="B14" s="159"/>
      <c r="C14" s="160"/>
      <c r="D14" s="161">
        <v>22833</v>
      </c>
      <c r="E14" s="162"/>
      <c r="F14" s="163">
        <v>30852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11.95</v>
      </c>
      <c r="C19" s="168">
        <f>ROUND(VALUE(SUBSTITUTE(実質収支比率等に係る経年分析!G$48,"▲","-")),2)</f>
        <v>13.1</v>
      </c>
      <c r="D19" s="168">
        <f>ROUND(VALUE(SUBSTITUTE(実質収支比率等に係る経年分析!H$48,"▲","-")),2)</f>
        <v>10.93</v>
      </c>
      <c r="E19" s="168">
        <f>ROUND(VALUE(SUBSTITUTE(実質収支比率等に係る経年分析!I$48,"▲","-")),2)</f>
        <v>14.64</v>
      </c>
      <c r="F19" s="168">
        <f>ROUND(VALUE(SUBSTITUTE(実質収支比率等に係る経年分析!J$48,"▲","-")),2)</f>
        <v>15</v>
      </c>
    </row>
    <row r="20" spans="1:11" x14ac:dyDescent="0.15">
      <c r="A20" s="168" t="s">
        <v>53</v>
      </c>
      <c r="B20" s="168">
        <f>ROUND(VALUE(SUBSTITUTE(実質収支比率等に係る経年分析!F$47,"▲","-")),2)</f>
        <v>14.53</v>
      </c>
      <c r="C20" s="168">
        <f>ROUND(VALUE(SUBSTITUTE(実質収支比率等に係る経年分析!G$47,"▲","-")),2)</f>
        <v>16.739999999999998</v>
      </c>
      <c r="D20" s="168">
        <f>ROUND(VALUE(SUBSTITUTE(実質収支比率等に係る経年分析!H$47,"▲","-")),2)</f>
        <v>23.8</v>
      </c>
      <c r="E20" s="168">
        <f>ROUND(VALUE(SUBSTITUTE(実質収支比率等に係る経年分析!I$47,"▲","-")),2)</f>
        <v>26.51</v>
      </c>
      <c r="F20" s="168">
        <f>ROUND(VALUE(SUBSTITUTE(実質収支比率等に係る経年分析!J$47,"▲","-")),2)</f>
        <v>29.81</v>
      </c>
    </row>
    <row r="21" spans="1:11" x14ac:dyDescent="0.15">
      <c r="A21" s="168" t="s">
        <v>54</v>
      </c>
      <c r="B21" s="168">
        <f>IF(ISNUMBER(VALUE(SUBSTITUTE(実質収支比率等に係る経年分析!F$49,"▲","-"))),ROUND(VALUE(SUBSTITUTE(実質収支比率等に係る経年分析!F$49,"▲","-")),2),NA())</f>
        <v>-0.12</v>
      </c>
      <c r="C21" s="168">
        <f>IF(ISNUMBER(VALUE(SUBSTITUTE(実質収支比率等に係る経年分析!G$49,"▲","-"))),ROUND(VALUE(SUBSTITUTE(実質収支比率等に係る経年分析!G$49,"▲","-")),2),NA())</f>
        <v>4.82</v>
      </c>
      <c r="D21" s="168">
        <f>IF(ISNUMBER(VALUE(SUBSTITUTE(実質収支比率等に係る経年分析!H$49,"▲","-"))),ROUND(VALUE(SUBSTITUTE(実質収支比率等に係る経年分析!H$49,"▲","-")),2),NA())</f>
        <v>6.24</v>
      </c>
      <c r="E21" s="168">
        <f>IF(ISNUMBER(VALUE(SUBSTITUTE(実質収支比率等に係る経年分析!I$49,"▲","-"))),ROUND(VALUE(SUBSTITUTE(実質収支比率等に係る経年分析!I$49,"▲","-")),2),NA())</f>
        <v>4.93</v>
      </c>
      <c r="F21" s="168">
        <f>IF(ISNUMBER(VALUE(SUBSTITUTE(実質収支比率等に係る経年分析!J$49,"▲","-"))),ROUND(VALUE(SUBSTITUTE(実質収支比率等に係る経年分析!J$49,"▲","-")),2),NA())</f>
        <v>4.12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1.66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2.21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1.54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1.74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1.0900000000000001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0.89</v>
      </c>
    </row>
    <row r="33" spans="1:16" x14ac:dyDescent="0.15">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7.0000000000000007E-2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1.1200000000000001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1.1299999999999999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1.24</v>
      </c>
    </row>
    <row r="34" spans="1:16" x14ac:dyDescent="0.15">
      <c r="A34" s="169" t="str">
        <f>IF(連結実質赤字比率に係る赤字・黒字の構成分析!C$36="",NA(),連結実質赤字比率に係る赤字・黒字の構成分析!C$36)</f>
        <v>後期高齢者医療特別会計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2.11</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19.73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17.57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15.72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13.86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13.15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11.95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10.92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14.63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790</v>
      </c>
      <c r="E42" s="170"/>
      <c r="F42" s="170"/>
      <c r="G42" s="170">
        <f>'実質公債費比率（分子）の構造'!L$52</f>
        <v>772</v>
      </c>
      <c r="H42" s="170"/>
      <c r="I42" s="170"/>
      <c r="J42" s="170">
        <f>'実質公債費比率（分子）の構造'!M$52</f>
        <v>750</v>
      </c>
      <c r="K42" s="170"/>
      <c r="L42" s="170"/>
      <c r="M42" s="170">
        <f>'実質公債費比率（分子）の構造'!N$52</f>
        <v>821</v>
      </c>
      <c r="N42" s="170"/>
      <c r="O42" s="170"/>
      <c r="P42" s="170">
        <f>'実質公債費比率（分子）の構造'!O$52</f>
        <v>835</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0</v>
      </c>
      <c r="L44" s="170"/>
      <c r="M44" s="170"/>
      <c r="N44" s="170" t="str">
        <f>'実質公債費比率（分子）の構造'!O$50</f>
        <v>-</v>
      </c>
      <c r="O44" s="170"/>
      <c r="P44" s="170"/>
    </row>
    <row r="45" spans="1:16" x14ac:dyDescent="0.15">
      <c r="A45" s="170" t="s">
        <v>63</v>
      </c>
      <c r="B45" s="170">
        <f>'実質公債費比率（分子）の構造'!K$49</f>
        <v>42</v>
      </c>
      <c r="C45" s="170"/>
      <c r="D45" s="170"/>
      <c r="E45" s="170">
        <f>'実質公債費比率（分子）の構造'!L$49</f>
        <v>64</v>
      </c>
      <c r="F45" s="170"/>
      <c r="G45" s="170"/>
      <c r="H45" s="170">
        <f>'実質公債費比率（分子）の構造'!M$49</f>
        <v>56</v>
      </c>
      <c r="I45" s="170"/>
      <c r="J45" s="170"/>
      <c r="K45" s="170">
        <f>'実質公債費比率（分子）の構造'!N$49</f>
        <v>65</v>
      </c>
      <c r="L45" s="170"/>
      <c r="M45" s="170"/>
      <c r="N45" s="170">
        <f>'実質公債費比率（分子）の構造'!O$49</f>
        <v>69</v>
      </c>
      <c r="O45" s="170"/>
      <c r="P45" s="170"/>
    </row>
    <row r="46" spans="1:16" x14ac:dyDescent="0.15">
      <c r="A46" s="170" t="s">
        <v>64</v>
      </c>
      <c r="B46" s="170">
        <f>'実質公債費比率（分子）の構造'!K$48</f>
        <v>162</v>
      </c>
      <c r="C46" s="170"/>
      <c r="D46" s="170"/>
      <c r="E46" s="170">
        <f>'実質公債費比率（分子）の構造'!L$48</f>
        <v>152</v>
      </c>
      <c r="F46" s="170"/>
      <c r="G46" s="170"/>
      <c r="H46" s="170">
        <f>'実質公債費比率（分子）の構造'!M$48</f>
        <v>150</v>
      </c>
      <c r="I46" s="170"/>
      <c r="J46" s="170"/>
      <c r="K46" s="170">
        <f>'実質公債費比率（分子）の構造'!N$48</f>
        <v>142</v>
      </c>
      <c r="L46" s="170"/>
      <c r="M46" s="170"/>
      <c r="N46" s="170">
        <f>'実質公債費比率（分子）の構造'!O$48</f>
        <v>109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1049</v>
      </c>
      <c r="C49" s="170"/>
      <c r="D49" s="170"/>
      <c r="E49" s="170">
        <f>'実質公債費比率（分子）の構造'!L$45</f>
        <v>1067</v>
      </c>
      <c r="F49" s="170"/>
      <c r="G49" s="170"/>
      <c r="H49" s="170">
        <f>'実質公債費比率（分子）の構造'!M$45</f>
        <v>1058</v>
      </c>
      <c r="I49" s="170"/>
      <c r="J49" s="170"/>
      <c r="K49" s="170">
        <f>'実質公債費比率（分子）の構造'!N$45</f>
        <v>1142</v>
      </c>
      <c r="L49" s="170"/>
      <c r="M49" s="170"/>
      <c r="N49" s="170">
        <f>'実質公債費比率（分子）の構造'!O$45</f>
        <v>1171</v>
      </c>
      <c r="O49" s="170"/>
      <c r="P49" s="170"/>
    </row>
    <row r="50" spans="1:16" x14ac:dyDescent="0.15">
      <c r="A50" s="170" t="s">
        <v>67</v>
      </c>
      <c r="B50" s="170" t="e">
        <f>NA()</f>
        <v>#N/A</v>
      </c>
      <c r="C50" s="170">
        <f>IF(ISNUMBER('実質公債費比率（分子）の構造'!K$53),'実質公債費比率（分子）の構造'!K$53,NA())</f>
        <v>464</v>
      </c>
      <c r="D50" s="170" t="e">
        <f>NA()</f>
        <v>#N/A</v>
      </c>
      <c r="E50" s="170" t="e">
        <f>NA()</f>
        <v>#N/A</v>
      </c>
      <c r="F50" s="170">
        <f>IF(ISNUMBER('実質公債費比率（分子）の構造'!L$53),'実質公債費比率（分子）の構造'!L$53,NA())</f>
        <v>512</v>
      </c>
      <c r="G50" s="170" t="e">
        <f>NA()</f>
        <v>#N/A</v>
      </c>
      <c r="H50" s="170" t="e">
        <f>NA()</f>
        <v>#N/A</v>
      </c>
      <c r="I50" s="170">
        <f>IF(ISNUMBER('実質公債費比率（分子）の構造'!M$53),'実質公債費比率（分子）の構造'!M$53,NA())</f>
        <v>515</v>
      </c>
      <c r="J50" s="170" t="e">
        <f>NA()</f>
        <v>#N/A</v>
      </c>
      <c r="K50" s="170" t="e">
        <f>NA()</f>
        <v>#N/A</v>
      </c>
      <c r="L50" s="170">
        <f>IF(ISNUMBER('実質公債費比率（分子）の構造'!N$53),'実質公債費比率（分子）の構造'!N$53,NA())</f>
        <v>528</v>
      </c>
      <c r="M50" s="170" t="e">
        <f>NA()</f>
        <v>#N/A</v>
      </c>
      <c r="N50" s="170" t="e">
        <f>NA()</f>
        <v>#N/A</v>
      </c>
      <c r="O50" s="170">
        <f>IF(ISNUMBER('実質公債費比率（分子）の構造'!O$53),'実質公債費比率（分子）の構造'!O$53,NA())</f>
        <v>514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9196</v>
      </c>
      <c r="E56" s="169"/>
      <c r="F56" s="169"/>
      <c r="G56" s="169">
        <f>'将来負担比率（分子）の構造'!J$52</f>
        <v>9573</v>
      </c>
      <c r="H56" s="169"/>
      <c r="I56" s="169"/>
      <c r="J56" s="169">
        <f>'将来負担比率（分子）の構造'!K$52</f>
        <v>9611</v>
      </c>
      <c r="K56" s="169"/>
      <c r="L56" s="169"/>
      <c r="M56" s="169">
        <f>'将来負担比率（分子）の構造'!L$52</f>
        <v>9211</v>
      </c>
      <c r="N56" s="169"/>
      <c r="O56" s="169"/>
      <c r="P56" s="169">
        <f>'将来負担比率（分子）の構造'!M$52</f>
        <v>8833</v>
      </c>
    </row>
    <row r="57" spans="1:16" x14ac:dyDescent="0.15">
      <c r="A57" s="169" t="s">
        <v>42</v>
      </c>
      <c r="B57" s="169"/>
      <c r="C57" s="169"/>
      <c r="D57" s="169">
        <f>'将来負担比率（分子）の構造'!I$51</f>
        <v>247</v>
      </c>
      <c r="E57" s="169"/>
      <c r="F57" s="169"/>
      <c r="G57" s="169">
        <f>'将来負担比率（分子）の構造'!J$51</f>
        <v>443</v>
      </c>
      <c r="H57" s="169"/>
      <c r="I57" s="169"/>
      <c r="J57" s="169">
        <f>'将来負担比率（分子）の構造'!K$51</f>
        <v>208</v>
      </c>
      <c r="K57" s="169"/>
      <c r="L57" s="169"/>
      <c r="M57" s="169">
        <f>'将来負担比率（分子）の構造'!L$51</f>
        <v>355</v>
      </c>
      <c r="N57" s="169"/>
      <c r="O57" s="169"/>
      <c r="P57" s="169">
        <f>'将来負担比率（分子）の構造'!M$51</f>
        <v>442</v>
      </c>
    </row>
    <row r="58" spans="1:16" x14ac:dyDescent="0.15">
      <c r="A58" s="169" t="s">
        <v>41</v>
      </c>
      <c r="B58" s="169"/>
      <c r="C58" s="169"/>
      <c r="D58" s="169">
        <f>'将来負担比率（分子）の構造'!I$50</f>
        <v>3356</v>
      </c>
      <c r="E58" s="169"/>
      <c r="F58" s="169"/>
      <c r="G58" s="169">
        <f>'将来負担比率（分子）の構造'!J$50</f>
        <v>3750</v>
      </c>
      <c r="H58" s="169"/>
      <c r="I58" s="169"/>
      <c r="J58" s="169">
        <f>'将来負担比率（分子）の構造'!K$50</f>
        <v>4807</v>
      </c>
      <c r="K58" s="169"/>
      <c r="L58" s="169"/>
      <c r="M58" s="169">
        <f>'将来負担比率（分子）の構造'!L$50</f>
        <v>5578</v>
      </c>
      <c r="N58" s="169"/>
      <c r="O58" s="169"/>
      <c r="P58" s="169">
        <f>'将来負担比率（分子）の構造'!M$50</f>
        <v>6304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1928</v>
      </c>
      <c r="C62" s="169"/>
      <c r="D62" s="169"/>
      <c r="E62" s="169">
        <f>'将来負担比率（分子）の構造'!J$45</f>
        <v>1935</v>
      </c>
      <c r="F62" s="169"/>
      <c r="G62" s="169"/>
      <c r="H62" s="169">
        <f>'将来負担比率（分子）の構造'!K$45</f>
        <v>1912</v>
      </c>
      <c r="I62" s="169"/>
      <c r="J62" s="169"/>
      <c r="K62" s="169">
        <f>'将来負担比率（分子）の構造'!L$45</f>
        <v>1923</v>
      </c>
      <c r="L62" s="169"/>
      <c r="M62" s="169"/>
      <c r="N62" s="169">
        <f>'将来負担比率（分子）の構造'!M$45</f>
        <v>2012</v>
      </c>
      <c r="O62" s="169"/>
      <c r="P62" s="169"/>
    </row>
    <row r="63" spans="1:16" x14ac:dyDescent="0.15">
      <c r="A63" s="169" t="s">
        <v>34</v>
      </c>
      <c r="B63" s="169">
        <f>'将来負担比率（分子）の構造'!I$44</f>
        <v>537</v>
      </c>
      <c r="C63" s="169"/>
      <c r="D63" s="169"/>
      <c r="E63" s="169">
        <f>'将来負担比率（分子）の構造'!J$44</f>
        <v>675</v>
      </c>
      <c r="F63" s="169"/>
      <c r="G63" s="169"/>
      <c r="H63" s="169">
        <f>'将来負担比率（分子）の構造'!K$44</f>
        <v>840</v>
      </c>
      <c r="I63" s="169"/>
      <c r="J63" s="169"/>
      <c r="K63" s="169">
        <f>'将来負担比率（分子）の構造'!L$44</f>
        <v>850</v>
      </c>
      <c r="L63" s="169"/>
      <c r="M63" s="169"/>
      <c r="N63" s="169">
        <f>'将来負担比率（分子）の構造'!M$44</f>
        <v>863</v>
      </c>
      <c r="O63" s="169"/>
      <c r="P63" s="169"/>
    </row>
    <row r="64" spans="1:16" x14ac:dyDescent="0.15">
      <c r="A64" s="169" t="s">
        <v>33</v>
      </c>
      <c r="B64" s="169">
        <f>'将来負担比率（分子）の構造'!I$43</f>
        <v>2234</v>
      </c>
      <c r="C64" s="169"/>
      <c r="D64" s="169"/>
      <c r="E64" s="169">
        <f>'将来負担比率（分子）の構造'!J$43</f>
        <v>1753</v>
      </c>
      <c r="F64" s="169"/>
      <c r="G64" s="169"/>
      <c r="H64" s="169">
        <f>'将来負担比率（分子）の構造'!K$43</f>
        <v>1741</v>
      </c>
      <c r="I64" s="169"/>
      <c r="J64" s="169"/>
      <c r="K64" s="169">
        <f>'将来負担比率（分子）の構造'!L$43</f>
        <v>1638</v>
      </c>
      <c r="L64" s="169"/>
      <c r="M64" s="169"/>
      <c r="N64" s="169">
        <f>'将来負担比率（分子）の構造'!M$43</f>
        <v>1600</v>
      </c>
      <c r="O64" s="169"/>
      <c r="P64" s="169"/>
    </row>
    <row r="65" spans="1:16" x14ac:dyDescent="0.15">
      <c r="A65" s="169" t="s">
        <v>32</v>
      </c>
      <c r="B65" s="169" t="str">
        <f>'将来負担比率（分子）の構造'!I$42</f>
        <v>-</v>
      </c>
      <c r="C65" s="169"/>
      <c r="D65" s="169"/>
      <c r="E65" s="169">
        <f>'将来負担比率（分子）の構造'!J$42</f>
        <v>652</v>
      </c>
      <c r="F65" s="169"/>
      <c r="G65" s="169"/>
      <c r="H65" s="169">
        <f>'将来負担比率（分子）の構造'!K$42</f>
        <v>430</v>
      </c>
      <c r="I65" s="169"/>
      <c r="J65" s="169"/>
      <c r="K65" s="169">
        <f>'将来負担比率（分子）の構造'!L$42</f>
        <v>416</v>
      </c>
      <c r="L65" s="169"/>
      <c r="M65" s="169"/>
      <c r="N65" s="169">
        <f>'将来負担比率（分子）の構造'!M$42</f>
        <v>402</v>
      </c>
      <c r="O65" s="169"/>
      <c r="P65" s="169"/>
    </row>
    <row r="66" spans="1:16" x14ac:dyDescent="0.15">
      <c r="A66" s="169" t="s">
        <v>31</v>
      </c>
      <c r="B66" s="169">
        <f>'将来負担比率（分子）の構造'!I$41</f>
        <v>11563</v>
      </c>
      <c r="C66" s="169"/>
      <c r="D66" s="169"/>
      <c r="E66" s="169">
        <f>'将来負担比率（分子）の構造'!J$41</f>
        <v>11709</v>
      </c>
      <c r="F66" s="169"/>
      <c r="G66" s="169"/>
      <c r="H66" s="169">
        <f>'将来負担比率（分子）の構造'!K$41</f>
        <v>11848</v>
      </c>
      <c r="I66" s="169"/>
      <c r="J66" s="169"/>
      <c r="K66" s="169">
        <f>'将来負担比率（分子）の構造'!L$41</f>
        <v>11193</v>
      </c>
      <c r="L66" s="169"/>
      <c r="M66" s="169"/>
      <c r="N66" s="169">
        <f>'将来負担比率（分子）の構造'!M$41</f>
        <v>10623</v>
      </c>
      <c r="O66" s="169"/>
      <c r="P66" s="169"/>
    </row>
    <row r="67" spans="1:16" x14ac:dyDescent="0.15">
      <c r="A67" s="169" t="s">
        <v>71</v>
      </c>
      <c r="B67" s="169" t="e">
        <f>NA()</f>
        <v>#N/A</v>
      </c>
      <c r="C67" s="169">
        <f>IF(ISNUMBER('将来負担比率（分子）の構造'!I$53), IF('将来負担比率（分子）の構造'!I$53 &lt; 0, 0, '将来負担比率（分子）の構造'!I$53), NA())</f>
        <v>3463</v>
      </c>
      <c r="D67" s="169" t="e">
        <f>NA()</f>
        <v>#N/A</v>
      </c>
      <c r="E67" s="169" t="e">
        <f>NA()</f>
        <v>#N/A</v>
      </c>
      <c r="F67" s="169">
        <f>IF(ISNUMBER('将来負担比率（分子）の構造'!J$53), IF('将来負担比率（分子）の構造'!J$53 &lt; 0, 0, '将来負担比率（分子）の構造'!J$53), NA())</f>
        <v>2958</v>
      </c>
      <c r="G67" s="169" t="e">
        <f>NA()</f>
        <v>#N/A</v>
      </c>
      <c r="H67" s="169" t="e">
        <f>NA()</f>
        <v>#N/A</v>
      </c>
      <c r="I67" s="169">
        <f>IF(ISNUMBER('将来負担比率（分子）の構造'!K$53), IF('将来負担比率（分子）の構造'!K$53 &lt; 0, 0, '将来負担比率（分子）の構造'!K$53), NA())</f>
        <v>2144</v>
      </c>
      <c r="J67" s="169" t="e">
        <f>NA()</f>
        <v>#N/A</v>
      </c>
      <c r="K67" s="169" t="e">
        <f>NA()</f>
        <v>#N/A</v>
      </c>
      <c r="L67" s="169">
        <f>IF(ISNUMBER('将来負担比率（分子）の構造'!L$53), IF('将来負担比率（分子）の構造'!L$53 &lt; 0, 0, '将来負担比率（分子）の構造'!L$53), NA())</f>
        <v>876</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1969</v>
      </c>
      <c r="C72" s="173">
        <f>基金残高に係る経年分析!G55</f>
        <v>2103</v>
      </c>
      <c r="D72" s="173">
        <f>基金残高に係る経年分析!H55</f>
        <v>2391</v>
      </c>
    </row>
    <row r="73" spans="1:16" x14ac:dyDescent="0.15">
      <c r="A73" s="172" t="s">
        <v>74</v>
      </c>
      <c r="B73" s="173">
        <f>基金残高に係る経年分析!F56</f>
        <v>552</v>
      </c>
      <c r="C73" s="173">
        <f>基金残高に係る経年分析!G56</f>
        <v>552</v>
      </c>
      <c r="D73" s="173">
        <f>基金残高に係る経年分析!H56</f>
        <v>593</v>
      </c>
    </row>
    <row r="74" spans="1:16" x14ac:dyDescent="0.15">
      <c r="A74" s="172" t="s">
        <v>75</v>
      </c>
      <c r="B74" s="173">
        <f>基金残高に係る経年分析!F57</f>
        <v>1153</v>
      </c>
      <c r="C74" s="173">
        <f>基金残高に係る経年分析!G57</f>
        <v>1471</v>
      </c>
      <c r="D74" s="173">
        <f>基金残高に係る経年分析!H57</f>
        <v>1808</v>
      </c>
    </row>
  </sheetData>
  <sheetProtection algorithmName="SHA-512" hashValue="kzE+ZeZ2J412TZylij59+90v+B21pR8eCacvT7yp2pEI2m3wsea/XElEs/DOvIJE74ElK/qkGkh2TeU6/YP5+A==" saltValue="L0lo1/4GJlqVCbuDWv+d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U5218</cp:lastModifiedBy>
  <cp:lastPrinted>2025-03-11T02:06:16Z</cp:lastPrinted>
  <dcterms:created xsi:type="dcterms:W3CDTF">2025-02-19T01:17:41Z</dcterms:created>
  <dcterms:modified xsi:type="dcterms:W3CDTF">2025-03-21T01:00:01Z</dcterms:modified>
  <cp:category/>
</cp:coreProperties>
</file>